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.xml" ContentType="application/vnd.openxmlformats-officedocument.spreadsheetml.worksheet+xml"/>
  <Override PartName="/xl/worksheets/sheet23.xml" ContentType="application/vnd.openxmlformats-officedocument.spreadsheetml.worksheet+xml"/>
  <Override PartName="/xl/styles.xml" ContentType="application/vnd.openxmlformats-officedocument.spreadsheetml.styles+xml"/>
  <Override PartName="/xl/worksheets/sheet2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\\CHI1ISLFLS01\Energy\BPA_Lighting\TO 16 Res Lighting\Export File\"/>
    </mc:Choice>
  </mc:AlternateContent>
  <bookViews>
    <workbookView xWindow="0" yWindow="0" windowWidth="17280" windowHeight="6828"/>
  </bookViews>
  <sheets>
    <sheet name="Table of Contents" sheetId="17" r:id="rId1"/>
    <sheet name="Analytica Results Location" sheetId="18" r:id="rId2"/>
    <sheet name="Table 1" sheetId="1" r:id="rId3"/>
    <sheet name="Table 1a" sheetId="2" r:id="rId4"/>
    <sheet name="Table 1b" sheetId="15" r:id="rId5"/>
    <sheet name="Table 2" sheetId="3" r:id="rId6"/>
    <sheet name="Table 2a" sheetId="4" r:id="rId7"/>
    <sheet name="Table 2b" sheetId="16" r:id="rId8"/>
    <sheet name="Table 3" sheetId="5" r:id="rId9"/>
    <sheet name="Table 4" sheetId="6" r:id="rId10"/>
    <sheet name="Table 4a" sheetId="7" r:id="rId11"/>
    <sheet name="Table 5" sheetId="9" r:id="rId12"/>
    <sheet name="Table 6" sheetId="10" r:id="rId13"/>
    <sheet name="Table 7" sheetId="11" r:id="rId14"/>
    <sheet name="Table 8" sheetId="12" r:id="rId15"/>
    <sheet name="Table 9" sheetId="13" r:id="rId16"/>
    <sheet name="Table 10" sheetId="19" r:id="rId17"/>
    <sheet name="Table 11" sheetId="20" r:id="rId18"/>
    <sheet name="Table 12" sheetId="21" r:id="rId19"/>
    <sheet name="Table 13" sheetId="22" r:id="rId20"/>
    <sheet name="Table 14" sheetId="23" r:id="rId21"/>
    <sheet name="Table 15" sheetId="24" r:id="rId22"/>
    <sheet name="Table 16" sheetId="25" r:id="rId23"/>
    <sheet name="Table 17" sheetId="26" r:id="rId2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3" l="1"/>
  <c r="H51" i="23"/>
  <c r="H52" i="23"/>
  <c r="H53" i="23"/>
  <c r="H54" i="23"/>
  <c r="H49" i="23"/>
  <c r="H55" i="23" s="1"/>
  <c r="E55" i="23"/>
  <c r="F55" i="23"/>
  <c r="G55" i="23"/>
  <c r="D55" i="23"/>
  <c r="D54" i="23"/>
  <c r="D53" i="23"/>
  <c r="D52" i="23"/>
  <c r="D51" i="23"/>
  <c r="D50" i="23"/>
  <c r="D49" i="23"/>
  <c r="F54" i="23"/>
  <c r="F53" i="23"/>
  <c r="F52" i="23"/>
  <c r="F51" i="23"/>
  <c r="F50" i="23"/>
  <c r="F49" i="23"/>
  <c r="I37" i="23" l="1"/>
  <c r="H37" i="23"/>
  <c r="G37" i="23"/>
  <c r="F37" i="23"/>
  <c r="E37" i="23"/>
  <c r="D37" i="23"/>
  <c r="E24" i="23"/>
  <c r="F24" i="23"/>
  <c r="G24" i="23"/>
  <c r="H24" i="23"/>
  <c r="I24" i="23"/>
  <c r="D24" i="23"/>
  <c r="D10" i="11" l="1"/>
  <c r="E10" i="11"/>
  <c r="F10" i="11"/>
  <c r="G10" i="11"/>
  <c r="H10" i="11"/>
  <c r="I10" i="11"/>
  <c r="J10" i="11"/>
  <c r="D11" i="11"/>
  <c r="E11" i="11"/>
  <c r="F11" i="11"/>
  <c r="G11" i="11"/>
  <c r="H11" i="11"/>
  <c r="I11" i="11"/>
  <c r="J11" i="11"/>
  <c r="D12" i="11"/>
  <c r="E12" i="11"/>
  <c r="F12" i="11"/>
  <c r="G12" i="11"/>
  <c r="H12" i="11"/>
  <c r="I12" i="11"/>
  <c r="J12" i="11"/>
  <c r="D13" i="11"/>
  <c r="E13" i="11"/>
  <c r="F13" i="11"/>
  <c r="G13" i="11"/>
  <c r="H13" i="11"/>
  <c r="I13" i="11"/>
  <c r="J13" i="11"/>
  <c r="E48" i="17" l="1"/>
</calcChain>
</file>

<file path=xl/sharedStrings.xml><?xml version="1.0" encoding="utf-8"?>
<sst xmlns="http://schemas.openxmlformats.org/spreadsheetml/2006/main" count="951" uniqueCount="123">
  <si>
    <t>Actual</t>
  </si>
  <si>
    <t>Frozen Baseline</t>
  </si>
  <si>
    <t>RTF Baseline</t>
  </si>
  <si>
    <t>Applications</t>
  </si>
  <si>
    <t>Scenarios</t>
  </si>
  <si>
    <t>Decorative and Mini-Base</t>
  </si>
  <si>
    <t>General Purpose</t>
  </si>
  <si>
    <t>Globe</t>
  </si>
  <si>
    <t>Linear</t>
  </si>
  <si>
    <t>Outdoor - General Purpose</t>
  </si>
  <si>
    <t>Outdoor - Reflector</t>
  </si>
  <si>
    <t>Reflector</t>
  </si>
  <si>
    <t>Three-Way</t>
  </si>
  <si>
    <t>Market Savings</t>
  </si>
  <si>
    <t>Program Savings</t>
  </si>
  <si>
    <t>Technologies</t>
  </si>
  <si>
    <t>CFL</t>
  </si>
  <si>
    <t>HAL</t>
  </si>
  <si>
    <t>INC</t>
  </si>
  <si>
    <t>LED</t>
  </si>
  <si>
    <t>T-12</t>
  </si>
  <si>
    <t>T-8</t>
  </si>
  <si>
    <t>Manufactured</t>
  </si>
  <si>
    <t>Multi-Family</t>
  </si>
  <si>
    <t>Single Family</t>
  </si>
  <si>
    <t>Lumen_Bins</t>
  </si>
  <si>
    <t>250 to 1049 (24in)</t>
  </si>
  <si>
    <t>1050 to 1489 (48in)</t>
  </si>
  <si>
    <t>1490 to 2600 (96in)</t>
  </si>
  <si>
    <t>NEEA Savings</t>
  </si>
  <si>
    <t>Momentum Savings</t>
  </si>
  <si>
    <t>Technology Mix in Stock over Time</t>
  </si>
  <si>
    <t>TABLE OF CONTENTS</t>
  </si>
  <si>
    <t/>
  </si>
  <si>
    <t>(lumens/Watt)</t>
  </si>
  <si>
    <t>(Watts/lamp)</t>
  </si>
  <si>
    <t>(aMW)</t>
  </si>
  <si>
    <t>(%)</t>
  </si>
  <si>
    <t>Application</t>
  </si>
  <si>
    <t>RBSA Mix in Stock in 2011</t>
  </si>
  <si>
    <t>Savings Type</t>
  </si>
  <si>
    <t>Summary: This table summarizes the lamp stock in each application for the market scenario for each year.</t>
  </si>
  <si>
    <t>Application Lamp Stock by Year - Market Scenario</t>
  </si>
  <si>
    <t>Lamp Sales by Technology and Year - Market Scenario</t>
  </si>
  <si>
    <t>Summary: This table summarizes the lamp sales of each technology for the market scenario for each year.</t>
  </si>
  <si>
    <t>Lamp Stock by Technology and Year - Market Scenario</t>
  </si>
  <si>
    <t>Summary: This table summarizes the lamp stock of each technology for the market scenario for each year.</t>
  </si>
  <si>
    <t>Lamp Stock Outflow by Technology and Year - Market Scenario</t>
  </si>
  <si>
    <t>Summary: This table summarizes the lamp stock outflow of each technology for the market scenario for each year.</t>
  </si>
  <si>
    <t>Program</t>
  </si>
  <si>
    <t>NEEA</t>
  </si>
  <si>
    <t>Program and NEEA Lamps by Year</t>
  </si>
  <si>
    <t>(Lamps)</t>
  </si>
  <si>
    <t>Summary: This table summarizes the total program and NEEA lamps in each year.</t>
  </si>
  <si>
    <t>General Purpose Technology Sales Market Shares by Year - Market Scenario</t>
  </si>
  <si>
    <t>Application Sales Market Shares by Year - Market Scenario</t>
  </si>
  <si>
    <t>Technology Sales Shares by Application - Market Scenario</t>
  </si>
  <si>
    <t>Technology Sales Market Shares by Year - Market Scenario</t>
  </si>
  <si>
    <t>Sales Market Efficacy by Scenario, Time</t>
  </si>
  <si>
    <t>Summary: This table summarizes the average efficacy of all lamp sales in the market in each scenario over time.</t>
  </si>
  <si>
    <t>Sales Market Efficacy by Scenario, Application, Time</t>
  </si>
  <si>
    <t>Summary: This table summarizes the average efficacy of all lamp sales in the market in each scenario over time for each application.</t>
  </si>
  <si>
    <t>Sales Market Efficacy by Scenario, Application, Lumen Bin, Time</t>
  </si>
  <si>
    <t>Summary: This table summzarizes the average efficacy of all lamp sales in the market in each scenario over time for each application and lumen bin.</t>
  </si>
  <si>
    <t>Sales Market Wattage by Scenario, Time</t>
  </si>
  <si>
    <t>Summary: This table summarizes the average wattage of all lamp sales in the market in each scenario over time.</t>
  </si>
  <si>
    <t>Sales Market Wattage by Scenario, Application, Time</t>
  </si>
  <si>
    <t>Summary: This table summarizes the average wattage of all lamp sales in the market in each scenario over time for each application.</t>
  </si>
  <si>
    <t>Sales Market Wattage by Scenario, Application, Lumen Bin, Time</t>
  </si>
  <si>
    <t>Summary: This table summarizes the average wattage of all lamp sales in the market in each scenario over time for each application and lumen bin.</t>
  </si>
  <si>
    <t>Stock aMW Consumption by Scenario, Time</t>
  </si>
  <si>
    <t>Summary: This table summarizes the annual energy consumption of all lamp stock in the market in each scenario over time.</t>
  </si>
  <si>
    <t>Stock aMW Savings Relative To Frozen Baseline</t>
  </si>
  <si>
    <t>Summary: This table summarizes the annual energy savings of all lamp stock in the market for each savings type over time relative to the frozen baseline.</t>
  </si>
  <si>
    <t>Stock aMW Savings Relative To RTF Baseline</t>
  </si>
  <si>
    <t>Summary: This table summarizes the annual energy savings of all lamp stock in the market in each scenario over time relative to the RTF baseline.</t>
  </si>
  <si>
    <t>Technology Sales Shares by Application - Frozen Scenario</t>
  </si>
  <si>
    <t>Application Mix in Stock by Housing Type 2011</t>
  </si>
  <si>
    <t>Summary: This table summarizes the market share of each application in the total stock for each housing type in 2011.</t>
  </si>
  <si>
    <t>Technology Stock Shares by Application - Market Scenario</t>
  </si>
  <si>
    <t>Summary: This table summarizes the stock market share of each lamp technology within each application over time for the market scenario.</t>
  </si>
  <si>
    <t>Technology Stock Shares by Application - Frozen Scenario</t>
  </si>
  <si>
    <t>Summary: This table summarizes the stock market share of each lamp technology within each application over time for the frozen scenario.</t>
  </si>
  <si>
    <t>Summary: This table summarizes the stock market share of each lamp technology over time.</t>
  </si>
  <si>
    <t>Summary: This table summarizes the RBSA stock market share of each lamp technology in 2011.</t>
  </si>
  <si>
    <t>Summary: This table summarizes the sales market share of each application for the market scenario for each year.</t>
  </si>
  <si>
    <t>TABLE 1 - SALES MARKET EFFICACY BY SCENARIO, TIME</t>
  </si>
  <si>
    <t>TABLE 1A - SALES MARKET EFFICACY BY SCENARIO, APPLICATION, TIME</t>
  </si>
  <si>
    <t>TABLE 1B - SALES MARKET EFFICACY BY SCENARIO, APPLICATION, LUMEN BIN, TIME</t>
  </si>
  <si>
    <t>TABLE 2 - SALES MARKET WATTAGE BY SCENARIO, TIME</t>
  </si>
  <si>
    <t>TABLE 2A - SALES MARKET WATTAGE BY SCENARIO, APPLICATION, TIME</t>
  </si>
  <si>
    <t>TABLE 2B - SALES MARKET WATTAGE BY SCENARIO, APPLICATION, LUMEN BIN, TIME</t>
  </si>
  <si>
    <t>TABLE 3 - STOCK aMW CONSUMPTION BY SCENARIO, TIME</t>
  </si>
  <si>
    <t>TABLE 4 - STOCK aMW SAVINGS RELATIVE TO FROZEN BASELINE</t>
  </si>
  <si>
    <t>TABLE 4A - STOCK aMW SAVINGS RELATIVE TO RTF BASELINE</t>
  </si>
  <si>
    <t xml:space="preserve">Summary: This table summarizes the sales market share of each technology for the general purpose application for the market scenario for each year. Sales mixes adjusted for 5% CFL uninstall rate. </t>
  </si>
  <si>
    <t xml:space="preserve">Summary: This table summarizes the sales market share of each technology for all applications for the market scenario for each year. Sales mixes adjusted for 5% CFL uninstall rate. </t>
  </si>
  <si>
    <t xml:space="preserve">Summary: This table summarizes the sales market share of each lamp technology within each application over time for the frozen scenario. Sales mixes adjusted for 5% CFL uninstall rate. </t>
  </si>
  <si>
    <t xml:space="preserve">Summary: This table summarizes the sales market share of each lamp technology within each application over time for the market scenario. Sales mixes adjusted for 5% CFL uninstall rate. </t>
  </si>
  <si>
    <t>General Purpose Program and NEEA Lamps by Year</t>
  </si>
  <si>
    <t>Total</t>
  </si>
  <si>
    <t>Specialty Program and NEEA Lamps by Year</t>
  </si>
  <si>
    <t>Summary: This table summarizes the total general purpose program and NEEA lamps in each year.</t>
  </si>
  <si>
    <t>Summary: This table summarizes the total specialty program and NEEA lamps in each year.</t>
  </si>
  <si>
    <t>TABLE 5 - TECHNOLOGY SALES SHARES BY APPLICATION - MARKET SCENARIO</t>
  </si>
  <si>
    <t>TABLE 6 - TECHNOLOGY SALES SHARES BY APPLICATION - FROZEN SCENARIO</t>
  </si>
  <si>
    <t>TABLE 7 - TECHNOLOGY SALES MARKET SHARES BY YEAR - MARKET SCENARIO</t>
  </si>
  <si>
    <t>TABLE 8 - TECHNOLOGY MIX IN STOCK OVER TIME</t>
  </si>
  <si>
    <t>TABLE 9 - APPLICATION MIX IN STOCK BY HOUSING TYPE 2011</t>
  </si>
  <si>
    <t>TABLE 10 - APPLICATION LAMP STOCK BY YEAR - MARKET SCNEARIO</t>
  </si>
  <si>
    <t>TABLE 11 - LAMP SALES BY TECHNOLOGY AND YEAR - MARKET SCENARIO</t>
  </si>
  <si>
    <t>TABLE 12 - LAMP STOCK BY TECHNOLOGY AND YEAR - MARKET SCENARIO</t>
  </si>
  <si>
    <t>TABLE 13 - LAMP STOCK OUTFLOW BY TECHNOLOGY AND YEAR - MARKET SCENARIO</t>
  </si>
  <si>
    <t>TABLE 14 - PROGRAM AND NEEA LAMPS BY YEAR</t>
  </si>
  <si>
    <t>TABLE 15 - APPLICATION SALES MARKET SHARES BY YEAR - MARKET SCENARIO</t>
  </si>
  <si>
    <t>TABLE 16 - TECHNOLOGY STOCK SHARES BY APPLICATION - MARKET SCENARIO</t>
  </si>
  <si>
    <t>TABLE 17 - TECHNOLOGY STOCK SHARES BY APPLICATION - FROZEN SCENARIO</t>
  </si>
  <si>
    <t>Specialty</t>
  </si>
  <si>
    <t>Year</t>
  </si>
  <si>
    <t>CFLs</t>
  </si>
  <si>
    <t>LEDs</t>
  </si>
  <si>
    <t>General Purpose and Specialty Lamps by Technology and Year</t>
  </si>
  <si>
    <t xml:space="preserve">Summary: This table summarizes the total general purpose and specialty lamps by technology type in each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</si>
</sst>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Segoe UI"/>
      <family val="2"/>
    </font>
    <font>
      <sz val="10"/>
      <color theme="0"/>
      <name val="Segoe UI"/>
      <family val="2"/>
    </font>
    <font>
      <b/>
      <i/>
      <sz val="10"/>
      <color theme="0"/>
      <name val="Segoe UI"/>
      <family val="2"/>
    </font>
    <font>
      <b/>
      <sz val="10"/>
      <color theme="0"/>
      <name val="Segoe UI"/>
      <family val="2"/>
    </font>
    <font>
      <sz val="10"/>
      <color rgb="FFFF0000"/>
      <name val="Segoe UI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56270"/>
        <bgColor indexed="64"/>
      </patternFill>
    </fill>
    <fill>
      <patternFill patternType="solid">
        <fgColor rgb="FF4ECDC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2" fillId="2" borderId="0" xfId="0" applyFont="1" applyFill="1"/>
    <xf numFmtId="164" fontId="2" fillId="2" borderId="1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9" fontId="2" fillId="2" borderId="3" xfId="1" applyFont="1" applyFill="1" applyBorder="1" applyAlignment="1">
      <alignment horizontal="center"/>
    </xf>
    <xf numFmtId="9" fontId="2" fillId="2" borderId="0" xfId="1" applyFont="1" applyFill="1" applyAlignment="1">
      <alignment horizontal="center"/>
    </xf>
    <xf numFmtId="0" fontId="7" fillId="4" borderId="2" xfId="2" applyFont="1" applyFill="1" applyBorder="1" applyAlignment="1">
      <alignment horizontal="center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0" xfId="0" applyFont="1" applyFill="1" applyBorder="1"/>
    <xf numFmtId="0" fontId="2" fillId="4" borderId="7" xfId="0" applyFont="1" applyFill="1" applyBorder="1"/>
    <xf numFmtId="164" fontId="2" fillId="4" borderId="0" xfId="0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/>
    <xf numFmtId="0" fontId="8" fillId="4" borderId="9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9" fontId="2" fillId="4" borderId="9" xfId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0" fontId="5" fillId="4" borderId="0" xfId="0" applyFont="1" applyFill="1"/>
    <xf numFmtId="0" fontId="7" fillId="3" borderId="1" xfId="0" applyFont="1" applyFill="1" applyBorder="1" applyAlignment="1">
      <alignment vertical="center"/>
    </xf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0" xfId="0" applyFont="1" applyFill="1" applyBorder="1"/>
    <xf numFmtId="0" fontId="7" fillId="3" borderId="6" xfId="0" applyFont="1" applyFill="1" applyBorder="1" applyAlignment="1">
      <alignment horizontal="right"/>
    </xf>
    <xf numFmtId="0" fontId="7" fillId="3" borderId="8" xfId="0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0" fontId="7" fillId="2" borderId="0" xfId="0" applyFont="1" applyFill="1"/>
    <xf numFmtId="0" fontId="9" fillId="4" borderId="2" xfId="2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43" fontId="2" fillId="2" borderId="0" xfId="3" applyFont="1" applyFill="1" applyAlignment="1">
      <alignment horizontal="center"/>
    </xf>
    <xf numFmtId="43" fontId="2" fillId="4" borderId="6" xfId="3" applyFont="1" applyFill="1" applyBorder="1" applyAlignment="1">
      <alignment horizontal="center"/>
    </xf>
    <xf numFmtId="43" fontId="2" fillId="4" borderId="7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165" fontId="4" fillId="2" borderId="3" xfId="3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</cellXfs>
  <cellStyles count="5">
    <cellStyle name="Comma" xfId="3" builtinId="3"/>
    <cellStyle name="Hyperlink" xfId="2" builtinId="8"/>
    <cellStyle name="Normal" xfId="0" builtinId="0"/>
    <cellStyle name="Normal 17" xfId="4"/>
    <cellStyle name="Percent" xfId="1" builtinId="5"/>
  </cellStyles>
  <dxfs count="0"/>
  <tableStyles count="0" defaultTableStyle="TableStyleMedium2" defaultPivotStyle="PivotStyleLight16"/>
  <colors>
    <mruColors>
      <color rgb="FF4ECDC4"/>
      <color rgb="FFC7F464"/>
      <color rgb="FF556270"/>
      <color rgb="FFFF6B6B"/>
      <color rgb="FFC44D5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180190</xdr:colOff>
      <xdr:row>1</xdr:row>
      <xdr:rowOff>180952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6276190" cy="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PA">
      <a:dk1>
        <a:srgbClr val="222A35"/>
      </a:dk1>
      <a:lt1>
        <a:sysClr val="window" lastClr="FFFFFF"/>
      </a:lt1>
      <a:dk2>
        <a:srgbClr val="44546A"/>
      </a:dk2>
      <a:lt2>
        <a:srgbClr val="E7E6E6"/>
      </a:lt2>
      <a:accent1>
        <a:srgbClr val="556270"/>
      </a:accent1>
      <a:accent2>
        <a:srgbClr val="4ECDC4"/>
      </a:accent2>
      <a:accent3>
        <a:srgbClr val="ABD256"/>
      </a:accent3>
      <a:accent4>
        <a:srgbClr val="FF6B6B"/>
      </a:accent4>
      <a:accent5>
        <a:srgbClr val="C44D58"/>
      </a:accent5>
      <a:accent6>
        <a:srgbClr val="0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tabSelected="1" zoomScale="85" zoomScaleNormal="85" workbookViewId="0">
      <selection activeCell="C17" sqref="C17"/>
    </sheetView>
  </sheetViews>
  <sheetFormatPr defaultColWidth="8.88671875" defaultRowHeight="15" x14ac:dyDescent="0.35"/>
  <cols>
    <col min="1" max="1" width="3.109375" style="64" customWidth="1"/>
    <col min="2" max="2" width="3.44140625" style="64" customWidth="1"/>
    <col min="3" max="3" width="102.109375" style="64" bestFit="1" customWidth="1"/>
    <col min="4" max="4" width="4.44140625" style="64" customWidth="1"/>
    <col min="5" max="16384" width="8.88671875" style="64"/>
  </cols>
  <sheetData>
    <row r="1" spans="2:4" ht="15.6" thickBot="1" x14ac:dyDescent="0.4"/>
    <row r="2" spans="2:4" x14ac:dyDescent="0.35">
      <c r="B2" s="54"/>
      <c r="C2" s="55"/>
      <c r="D2" s="56"/>
    </row>
    <row r="3" spans="2:4" x14ac:dyDescent="0.35">
      <c r="B3" s="57"/>
      <c r="C3" s="1" t="s">
        <v>32</v>
      </c>
      <c r="D3" s="58"/>
    </row>
    <row r="4" spans="2:4" x14ac:dyDescent="0.35">
      <c r="B4" s="57"/>
      <c r="C4" s="59"/>
      <c r="D4" s="58"/>
    </row>
    <row r="5" spans="2:4" x14ac:dyDescent="0.35">
      <c r="B5" s="60"/>
      <c r="C5" s="65" t="s">
        <v>86</v>
      </c>
      <c r="D5" s="58"/>
    </row>
    <row r="6" spans="2:4" x14ac:dyDescent="0.35">
      <c r="B6" s="60"/>
      <c r="C6" s="2" t="s">
        <v>33</v>
      </c>
      <c r="D6" s="58"/>
    </row>
    <row r="7" spans="2:4" x14ac:dyDescent="0.35">
      <c r="B7" s="60"/>
      <c r="C7" s="12" t="s">
        <v>87</v>
      </c>
      <c r="D7" s="58"/>
    </row>
    <row r="8" spans="2:4" x14ac:dyDescent="0.35">
      <c r="B8" s="60"/>
      <c r="C8" s="2" t="s">
        <v>33</v>
      </c>
      <c r="D8" s="58"/>
    </row>
    <row r="9" spans="2:4" x14ac:dyDescent="0.35">
      <c r="B9" s="60"/>
      <c r="C9" s="12" t="s">
        <v>88</v>
      </c>
      <c r="D9" s="58"/>
    </row>
    <row r="10" spans="2:4" x14ac:dyDescent="0.35">
      <c r="B10" s="60"/>
      <c r="C10" s="2" t="s">
        <v>33</v>
      </c>
      <c r="D10" s="58"/>
    </row>
    <row r="11" spans="2:4" x14ac:dyDescent="0.35">
      <c r="B11" s="60"/>
      <c r="C11" s="12" t="s">
        <v>89</v>
      </c>
      <c r="D11" s="58"/>
    </row>
    <row r="12" spans="2:4" x14ac:dyDescent="0.35">
      <c r="B12" s="60"/>
      <c r="C12" s="2" t="s">
        <v>33</v>
      </c>
      <c r="D12" s="58"/>
    </row>
    <row r="13" spans="2:4" x14ac:dyDescent="0.35">
      <c r="B13" s="60"/>
      <c r="C13" s="12" t="s">
        <v>90</v>
      </c>
      <c r="D13" s="58"/>
    </row>
    <row r="14" spans="2:4" x14ac:dyDescent="0.35">
      <c r="B14" s="60"/>
      <c r="C14" s="2" t="s">
        <v>33</v>
      </c>
      <c r="D14" s="58"/>
    </row>
    <row r="15" spans="2:4" x14ac:dyDescent="0.35">
      <c r="B15" s="60"/>
      <c r="C15" s="12" t="s">
        <v>91</v>
      </c>
      <c r="D15" s="58"/>
    </row>
    <row r="16" spans="2:4" x14ac:dyDescent="0.35">
      <c r="B16" s="60"/>
      <c r="C16" s="2" t="s">
        <v>33</v>
      </c>
      <c r="D16" s="58"/>
    </row>
    <row r="17" spans="2:4" x14ac:dyDescent="0.35">
      <c r="B17" s="60"/>
      <c r="C17" s="12" t="s">
        <v>92</v>
      </c>
      <c r="D17" s="58"/>
    </row>
    <row r="18" spans="2:4" x14ac:dyDescent="0.35">
      <c r="B18" s="60"/>
      <c r="C18" s="2" t="s">
        <v>33</v>
      </c>
      <c r="D18" s="58"/>
    </row>
    <row r="19" spans="2:4" x14ac:dyDescent="0.35">
      <c r="B19" s="60"/>
      <c r="C19" s="12" t="s">
        <v>93</v>
      </c>
      <c r="D19" s="58"/>
    </row>
    <row r="20" spans="2:4" x14ac:dyDescent="0.35">
      <c r="B20" s="60"/>
      <c r="C20" s="2" t="s">
        <v>33</v>
      </c>
      <c r="D20" s="58"/>
    </row>
    <row r="21" spans="2:4" x14ac:dyDescent="0.35">
      <c r="B21" s="60"/>
      <c r="C21" s="12" t="s">
        <v>94</v>
      </c>
      <c r="D21" s="58"/>
    </row>
    <row r="22" spans="2:4" x14ac:dyDescent="0.35">
      <c r="B22" s="60"/>
      <c r="C22" s="2" t="s">
        <v>33</v>
      </c>
      <c r="D22" s="58"/>
    </row>
    <row r="23" spans="2:4" x14ac:dyDescent="0.35">
      <c r="B23" s="60"/>
      <c r="C23" s="12" t="s">
        <v>104</v>
      </c>
      <c r="D23" s="58"/>
    </row>
    <row r="24" spans="2:4" x14ac:dyDescent="0.35">
      <c r="B24" s="60"/>
      <c r="C24" s="2" t="s">
        <v>33</v>
      </c>
      <c r="D24" s="58"/>
    </row>
    <row r="25" spans="2:4" x14ac:dyDescent="0.35">
      <c r="B25" s="60"/>
      <c r="C25" s="12" t="s">
        <v>105</v>
      </c>
      <c r="D25" s="58"/>
    </row>
    <row r="26" spans="2:4" x14ac:dyDescent="0.35">
      <c r="B26" s="60"/>
      <c r="C26" s="2" t="s">
        <v>33</v>
      </c>
      <c r="D26" s="58"/>
    </row>
    <row r="27" spans="2:4" x14ac:dyDescent="0.35">
      <c r="B27" s="60"/>
      <c r="C27" s="12" t="s">
        <v>106</v>
      </c>
      <c r="D27" s="58"/>
    </row>
    <row r="28" spans="2:4" x14ac:dyDescent="0.35">
      <c r="B28" s="60"/>
      <c r="C28" s="2" t="s">
        <v>33</v>
      </c>
      <c r="D28" s="58"/>
    </row>
    <row r="29" spans="2:4" x14ac:dyDescent="0.35">
      <c r="B29" s="60"/>
      <c r="C29" s="12" t="s">
        <v>107</v>
      </c>
      <c r="D29" s="58"/>
    </row>
    <row r="30" spans="2:4" x14ac:dyDescent="0.35">
      <c r="B30" s="60"/>
      <c r="C30" s="2" t="s">
        <v>33</v>
      </c>
      <c r="D30" s="58"/>
    </row>
    <row r="31" spans="2:4" x14ac:dyDescent="0.35">
      <c r="B31" s="60"/>
      <c r="C31" s="12" t="s">
        <v>108</v>
      </c>
      <c r="D31" s="58"/>
    </row>
    <row r="32" spans="2:4" x14ac:dyDescent="0.35">
      <c r="B32" s="60"/>
      <c r="C32" s="2" t="s">
        <v>33</v>
      </c>
      <c r="D32" s="58"/>
    </row>
    <row r="33" spans="2:5" x14ac:dyDescent="0.35">
      <c r="B33" s="60"/>
      <c r="C33" s="12" t="s">
        <v>109</v>
      </c>
      <c r="D33" s="58"/>
    </row>
    <row r="34" spans="2:5" x14ac:dyDescent="0.35">
      <c r="B34" s="60"/>
      <c r="C34" s="2" t="s">
        <v>33</v>
      </c>
      <c r="D34" s="58"/>
    </row>
    <row r="35" spans="2:5" x14ac:dyDescent="0.35">
      <c r="B35" s="60"/>
      <c r="C35" s="12" t="s">
        <v>110</v>
      </c>
      <c r="D35" s="58"/>
    </row>
    <row r="36" spans="2:5" x14ac:dyDescent="0.35">
      <c r="B36" s="60"/>
      <c r="C36" s="2" t="s">
        <v>33</v>
      </c>
      <c r="D36" s="58"/>
    </row>
    <row r="37" spans="2:5" x14ac:dyDescent="0.35">
      <c r="B37" s="60"/>
      <c r="C37" s="12" t="s">
        <v>111</v>
      </c>
      <c r="D37" s="58"/>
    </row>
    <row r="38" spans="2:5" x14ac:dyDescent="0.35">
      <c r="B38" s="60"/>
      <c r="C38" s="2" t="s">
        <v>33</v>
      </c>
      <c r="D38" s="58"/>
    </row>
    <row r="39" spans="2:5" x14ac:dyDescent="0.35">
      <c r="B39" s="60"/>
      <c r="C39" s="12" t="s">
        <v>112</v>
      </c>
      <c r="D39" s="58"/>
    </row>
    <row r="40" spans="2:5" x14ac:dyDescent="0.35">
      <c r="B40" s="60"/>
      <c r="C40" s="2" t="s">
        <v>33</v>
      </c>
      <c r="D40" s="58"/>
    </row>
    <row r="41" spans="2:5" x14ac:dyDescent="0.35">
      <c r="B41" s="60"/>
      <c r="C41" s="12" t="s">
        <v>113</v>
      </c>
      <c r="D41" s="58"/>
    </row>
    <row r="42" spans="2:5" x14ac:dyDescent="0.35">
      <c r="B42" s="60"/>
      <c r="C42" s="2" t="s">
        <v>33</v>
      </c>
      <c r="D42" s="58"/>
    </row>
    <row r="43" spans="2:5" x14ac:dyDescent="0.35">
      <c r="B43" s="60"/>
      <c r="C43" s="12" t="s">
        <v>114</v>
      </c>
      <c r="D43" s="58"/>
    </row>
    <row r="44" spans="2:5" x14ac:dyDescent="0.35">
      <c r="B44" s="60"/>
      <c r="C44" s="2" t="s">
        <v>33</v>
      </c>
      <c r="D44" s="58"/>
    </row>
    <row r="45" spans="2:5" x14ac:dyDescent="0.35">
      <c r="B45" s="60"/>
      <c r="C45" s="12" t="s">
        <v>115</v>
      </c>
      <c r="D45" s="58"/>
    </row>
    <row r="46" spans="2:5" x14ac:dyDescent="0.35">
      <c r="B46" s="60"/>
      <c r="C46" s="2" t="s">
        <v>33</v>
      </c>
      <c r="D46" s="58"/>
    </row>
    <row r="47" spans="2:5" x14ac:dyDescent="0.35">
      <c r="B47" s="60"/>
      <c r="C47" s="12" t="s">
        <v>116</v>
      </c>
      <c r="D47" s="58"/>
    </row>
    <row r="48" spans="2:5" ht="15.6" thickBot="1" x14ac:dyDescent="0.4">
      <c r="B48" s="61"/>
      <c r="C48" s="62"/>
      <c r="D48" s="63"/>
      <c r="E48" s="64" t="str">
        <f t="shared" ref="E48" si="0">UPPER(C48)</f>
        <v/>
      </c>
    </row>
  </sheetData>
  <hyperlinks>
    <hyperlink ref="C5" location="'Table 1'!A1" display="TABLE 1 - MARKET EFFICACY BY SCENARIO, TIME"/>
    <hyperlink ref="C7" location="'Table 1a'!A1" display="MARKET EFFICACY BY SCENARIO, APPLICATION, TIME"/>
    <hyperlink ref="C9" location="'Table 1b'!A1" display="MARKET EFFICACY BY SCENARIO, APPLICATION, LUMEN BIN, TIME"/>
    <hyperlink ref="C11" location="'Table 2'!A1" display="MARKET WATTAGE BY SCENARIO, TIME"/>
    <hyperlink ref="C13" location="'Table 2a'!A1" display="MARKET WATTAGE BY SCENARIO, APPLICATION, TIME"/>
    <hyperlink ref="C15" location="'Table 2b'!A1" display="MARKET WATT BY SCENARIO, APPLICATION, LUMEN BIN, TIME"/>
    <hyperlink ref="C17" location="'Table 3'!A1" display="AMW CONSUMPTION BY SCENARIO, TIME"/>
    <hyperlink ref="C19" location="'Table 4'!A1" display="AMW SAVINGS RELATIVE TO FROZEN BASELINE"/>
    <hyperlink ref="C21" location="'Table 4a'!A1" display="AMW SAVINGS RELATIVE TO RTF BASELINE"/>
    <hyperlink ref="C25" location="'Table 6'!A1" display="TABLE 6 - TECHNOLOGY SALES SHARES BY APPLICATION - FROZEN SCENARIO"/>
    <hyperlink ref="C27" location="'Table 7'!A1" display="TABLE 7 - TECHNOLOGY SALES MARKET SHARES BY YEAR - MARKET SCENARIO"/>
    <hyperlink ref="C29" location="'Table 8'!A1" display="TABLE 8 - TECHNOLOGY MIX IN STOCK OVER TIME"/>
    <hyperlink ref="C31" location="'Table 9'!A1" display="TABLE 9 - APPLICATION MIX IN STOCK BY HOUSING TYPE 2011"/>
    <hyperlink ref="C23" location="'Table 5'!A1" display="TABLE 5 - TECHNOLOGY SALES SHARES BY APPLICATION - MARKET SCENARIO"/>
    <hyperlink ref="C33" location="'Table 10'!A1" display="TABLE 10 - APPLICATION LAMP STOCK BY YEAR - MARKET SCNEARIO"/>
    <hyperlink ref="C37" location="'Table 12'!A1" display="TABLE 12 - LAMP STOCK BY TECHNOLOGY AND YEAR - MARKET SCENARIO"/>
    <hyperlink ref="C39" location="'Table 13'!A1" display="TABLE 13 - LAMP STOCK OUTFLOW BY TECHNOLOGY AND YEAR - MARKET SCENARIO"/>
    <hyperlink ref="C41" location="'Table 14'!A1" display="TABLE 14 - PROGRAM AND NEEA LAMPS BY YEAR"/>
    <hyperlink ref="C35" location="'Table 11'!A1" display="TABLE 11 - LAMP SALES BY TECHNOLOGY AND YEAR - MARKET SCENARIO"/>
    <hyperlink ref="C45" location="'Table 16'!A1" display="TABLE 16 - TECHNOLOGY STOCK SHARES BY APPLICATION - MARKET SCENARIO"/>
    <hyperlink ref="C47" location="'Table 17'!A1" display="TABLE 17 - TECHNOLOGY STOCK SHARES BY APPLICATION - FROZEN SCENARIO"/>
    <hyperlink ref="C43" location="'Table 15'!A1" display="TABLE 15 - APPLICATION SALES MARKET SHARES BY YEAR - MARKET SCENARI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/>
  </sheetViews>
  <sheetFormatPr defaultColWidth="8.88671875" defaultRowHeight="15" x14ac:dyDescent="0.35"/>
  <cols>
    <col min="1" max="1" width="3.33203125" style="3" customWidth="1"/>
    <col min="2" max="2" width="2.6640625" style="3" customWidth="1"/>
    <col min="3" max="3" width="14.6640625" style="3" bestFit="1" customWidth="1"/>
    <col min="4" max="9" width="8.88671875" style="3"/>
    <col min="10" max="10" width="2.6640625" style="3" customWidth="1"/>
    <col min="11" max="16384" width="8.88671875" style="3"/>
  </cols>
  <sheetData>
    <row r="1" spans="2:10" ht="15.6" thickBot="1" x14ac:dyDescent="0.4"/>
    <row r="2" spans="2:10" x14ac:dyDescent="0.35">
      <c r="B2" s="13"/>
      <c r="C2" s="14"/>
      <c r="D2" s="14"/>
      <c r="E2" s="14"/>
      <c r="F2" s="14"/>
      <c r="G2" s="14"/>
      <c r="H2" s="14"/>
      <c r="I2" s="14"/>
      <c r="J2" s="15"/>
    </row>
    <row r="3" spans="2:10" x14ac:dyDescent="0.35">
      <c r="B3" s="16"/>
      <c r="C3" s="90" t="s">
        <v>58</v>
      </c>
      <c r="D3" s="90"/>
      <c r="E3" s="90"/>
      <c r="F3" s="90"/>
      <c r="G3" s="90"/>
      <c r="H3" s="90"/>
      <c r="I3" s="90"/>
      <c r="J3" s="18"/>
    </row>
    <row r="4" spans="2:10" x14ac:dyDescent="0.35">
      <c r="B4" s="16"/>
      <c r="C4" s="91" t="s">
        <v>34</v>
      </c>
      <c r="D4" s="91"/>
      <c r="E4" s="91"/>
      <c r="F4" s="91"/>
      <c r="G4" s="91"/>
      <c r="H4" s="91"/>
      <c r="I4" s="91"/>
      <c r="J4" s="18"/>
    </row>
    <row r="5" spans="2:10" x14ac:dyDescent="0.35">
      <c r="B5" s="16"/>
      <c r="C5" s="17"/>
      <c r="D5" s="19"/>
      <c r="E5" s="17"/>
      <c r="F5" s="20"/>
      <c r="G5" s="17"/>
      <c r="H5" s="19"/>
      <c r="I5" s="19"/>
      <c r="J5" s="18"/>
    </row>
    <row r="6" spans="2:10" x14ac:dyDescent="0.35">
      <c r="B6" s="16"/>
      <c r="C6" s="89" t="s">
        <v>59</v>
      </c>
      <c r="D6" s="89"/>
      <c r="E6" s="89"/>
      <c r="F6" s="89"/>
      <c r="G6" s="89"/>
      <c r="H6" s="89"/>
      <c r="I6" s="89"/>
      <c r="J6" s="18"/>
    </row>
    <row r="7" spans="2:10" x14ac:dyDescent="0.35">
      <c r="B7" s="16"/>
      <c r="C7" s="89"/>
      <c r="D7" s="89"/>
      <c r="E7" s="89"/>
      <c r="F7" s="89"/>
      <c r="G7" s="89"/>
      <c r="H7" s="89"/>
      <c r="I7" s="89"/>
      <c r="J7" s="18"/>
    </row>
    <row r="8" spans="2:10" x14ac:dyDescent="0.35">
      <c r="B8" s="16"/>
      <c r="C8" s="17"/>
      <c r="D8" s="19"/>
      <c r="E8" s="17"/>
      <c r="F8" s="20"/>
      <c r="G8" s="17"/>
      <c r="H8" s="19"/>
      <c r="I8" s="19"/>
      <c r="J8" s="18"/>
    </row>
    <row r="9" spans="2:10" ht="15.6" thickBot="1" x14ac:dyDescent="0.4">
      <c r="B9" s="16"/>
      <c r="C9" s="66" t="s">
        <v>4</v>
      </c>
      <c r="D9" s="27">
        <v>2010</v>
      </c>
      <c r="E9" s="27">
        <v>2011</v>
      </c>
      <c r="F9" s="27">
        <v>2012</v>
      </c>
      <c r="G9" s="27">
        <v>2013</v>
      </c>
      <c r="H9" s="27">
        <v>2014</v>
      </c>
      <c r="I9" s="27">
        <v>2015</v>
      </c>
      <c r="J9" s="18"/>
    </row>
    <row r="10" spans="2:10" ht="15.6" thickBot="1" x14ac:dyDescent="0.4">
      <c r="B10" s="16"/>
      <c r="C10" s="67" t="s">
        <v>0</v>
      </c>
      <c r="D10" s="4">
        <v>15.201496312521794</v>
      </c>
      <c r="E10" s="4">
        <v>16.044621316279162</v>
      </c>
      <c r="F10" s="4">
        <v>17.43209380681634</v>
      </c>
      <c r="G10" s="4">
        <v>18.538182451566211</v>
      </c>
      <c r="H10" s="4">
        <v>19.631091491759776</v>
      </c>
      <c r="I10" s="4">
        <v>22.450755055173502</v>
      </c>
      <c r="J10" s="18"/>
    </row>
    <row r="11" spans="2:10" ht="15.6" thickBot="1" x14ac:dyDescent="0.4">
      <c r="B11" s="16"/>
      <c r="C11" s="67" t="s">
        <v>1</v>
      </c>
      <c r="D11" s="5">
        <v>15.167125120620709</v>
      </c>
      <c r="E11" s="5">
        <v>15.060834122871176</v>
      </c>
      <c r="F11" s="5">
        <v>14.849571989174722</v>
      </c>
      <c r="G11" s="5">
        <v>14.946127092321573</v>
      </c>
      <c r="H11" s="5">
        <v>15.029886185716119</v>
      </c>
      <c r="I11" s="5">
        <v>15.050311796886733</v>
      </c>
      <c r="J11" s="18"/>
    </row>
    <row r="12" spans="2:10" ht="15.6" thickBot="1" x14ac:dyDescent="0.4">
      <c r="B12" s="16"/>
      <c r="C12" s="67" t="s">
        <v>2</v>
      </c>
      <c r="D12" s="5">
        <v>12.265587889258914</v>
      </c>
      <c r="E12" s="5">
        <v>12.297061006934966</v>
      </c>
      <c r="F12" s="5">
        <v>11.79272930087436</v>
      </c>
      <c r="G12" s="5">
        <v>11.918047993260357</v>
      </c>
      <c r="H12" s="5">
        <v>26.585323437539497</v>
      </c>
      <c r="I12" s="5">
        <v>26.631608072437018</v>
      </c>
      <c r="J12" s="18"/>
    </row>
    <row r="13" spans="2:10" ht="15.6" thickBot="1" x14ac:dyDescent="0.4">
      <c r="B13" s="21"/>
      <c r="C13" s="22"/>
      <c r="D13" s="23"/>
      <c r="E13" s="23"/>
      <c r="F13" s="23"/>
      <c r="G13" s="23"/>
      <c r="H13" s="23"/>
      <c r="I13" s="23"/>
      <c r="J13" s="24"/>
    </row>
  </sheetData>
  <mergeCells count="3">
    <mergeCell ref="C6:I7"/>
    <mergeCell ref="C3:I3"/>
    <mergeCell ref="C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workbookViewId="0"/>
  </sheetViews>
  <sheetFormatPr defaultColWidth="8.88671875" defaultRowHeight="15" x14ac:dyDescent="0.35"/>
  <cols>
    <col min="1" max="2" width="2.6640625" style="3" customWidth="1"/>
    <col min="3" max="3" width="25.109375" style="3" customWidth="1"/>
    <col min="4" max="4" width="16.109375" style="3" customWidth="1"/>
    <col min="5" max="10" width="8.88671875" style="3"/>
    <col min="11" max="11" width="2.6640625" style="3" customWidth="1"/>
    <col min="12" max="16384" width="8.88671875" style="3"/>
  </cols>
  <sheetData>
    <row r="1" spans="2:11" ht="15.6" thickBot="1" x14ac:dyDescent="0.4"/>
    <row r="2" spans="2:11" x14ac:dyDescent="0.35">
      <c r="B2" s="48"/>
      <c r="C2" s="49"/>
      <c r="D2" s="49"/>
      <c r="E2" s="49"/>
      <c r="F2" s="49"/>
      <c r="G2" s="49"/>
      <c r="H2" s="49"/>
      <c r="I2" s="49"/>
      <c r="J2" s="49"/>
      <c r="K2" s="50"/>
    </row>
    <row r="3" spans="2:11" x14ac:dyDescent="0.35">
      <c r="B3" s="51"/>
      <c r="C3" s="92" t="s">
        <v>60</v>
      </c>
      <c r="D3" s="92"/>
      <c r="E3" s="92"/>
      <c r="F3" s="92"/>
      <c r="G3" s="92"/>
      <c r="H3" s="92"/>
      <c r="I3" s="92"/>
      <c r="J3" s="92"/>
      <c r="K3" s="52"/>
    </row>
    <row r="4" spans="2:11" x14ac:dyDescent="0.35">
      <c r="B4" s="51"/>
      <c r="C4" s="93" t="s">
        <v>34</v>
      </c>
      <c r="D4" s="93"/>
      <c r="E4" s="93"/>
      <c r="F4" s="93"/>
      <c r="G4" s="93"/>
      <c r="H4" s="93"/>
      <c r="I4" s="93"/>
      <c r="J4" s="93"/>
      <c r="K4" s="52"/>
    </row>
    <row r="5" spans="2:11" x14ac:dyDescent="0.35">
      <c r="B5" s="51"/>
      <c r="C5" s="45"/>
      <c r="D5" s="26"/>
      <c r="E5" s="26"/>
      <c r="F5" s="26"/>
      <c r="G5" s="53"/>
      <c r="H5" s="45"/>
      <c r="I5" s="26"/>
      <c r="J5" s="26"/>
      <c r="K5" s="52"/>
    </row>
    <row r="6" spans="2:11" x14ac:dyDescent="0.35">
      <c r="B6" s="51"/>
      <c r="C6" s="94" t="s">
        <v>61</v>
      </c>
      <c r="D6" s="94"/>
      <c r="E6" s="94"/>
      <c r="F6" s="94"/>
      <c r="G6" s="94"/>
      <c r="H6" s="94"/>
      <c r="I6" s="94"/>
      <c r="J6" s="94"/>
      <c r="K6" s="52"/>
    </row>
    <row r="7" spans="2:11" x14ac:dyDescent="0.35">
      <c r="B7" s="51"/>
      <c r="C7" s="94"/>
      <c r="D7" s="94"/>
      <c r="E7" s="94"/>
      <c r="F7" s="94"/>
      <c r="G7" s="94"/>
      <c r="H7" s="94"/>
      <c r="I7" s="94"/>
      <c r="J7" s="94"/>
      <c r="K7" s="52"/>
    </row>
    <row r="8" spans="2:11" x14ac:dyDescent="0.35">
      <c r="B8" s="51"/>
      <c r="C8" s="45"/>
      <c r="D8" s="45"/>
      <c r="E8" s="45"/>
      <c r="F8" s="45"/>
      <c r="G8" s="53"/>
      <c r="H8" s="45"/>
      <c r="I8" s="45"/>
      <c r="J8" s="45"/>
      <c r="K8" s="52"/>
    </row>
    <row r="9" spans="2:11" ht="15.6" thickBot="1" x14ac:dyDescent="0.4">
      <c r="B9" s="51"/>
      <c r="C9" s="26" t="s">
        <v>3</v>
      </c>
      <c r="D9" s="26" t="s">
        <v>4</v>
      </c>
      <c r="E9" s="26">
        <v>2010</v>
      </c>
      <c r="F9" s="26">
        <v>2011</v>
      </c>
      <c r="G9" s="26">
        <v>2012</v>
      </c>
      <c r="H9" s="26">
        <v>2013</v>
      </c>
      <c r="I9" s="26">
        <v>2014</v>
      </c>
      <c r="J9" s="26">
        <v>2015</v>
      </c>
      <c r="K9" s="52"/>
    </row>
    <row r="10" spans="2:11" ht="15.6" thickBot="1" x14ac:dyDescent="0.4">
      <c r="B10" s="16"/>
      <c r="C10" s="45" t="s">
        <v>5</v>
      </c>
      <c r="D10" s="45" t="s">
        <v>0</v>
      </c>
      <c r="E10" s="5">
        <v>9.812016858037941</v>
      </c>
      <c r="F10" s="5">
        <v>9.8852975951206439</v>
      </c>
      <c r="G10" s="5">
        <v>9.0077104635998513</v>
      </c>
      <c r="H10" s="5">
        <v>10.406851561644903</v>
      </c>
      <c r="I10" s="5">
        <v>10.805198437960906</v>
      </c>
      <c r="J10" s="5">
        <v>11.961478847083319</v>
      </c>
      <c r="K10" s="18"/>
    </row>
    <row r="11" spans="2:11" ht="15.6" thickBot="1" x14ac:dyDescent="0.4">
      <c r="B11" s="16"/>
      <c r="C11" s="45" t="s">
        <v>5</v>
      </c>
      <c r="D11" s="45" t="s">
        <v>1</v>
      </c>
      <c r="E11" s="5">
        <v>9.8113727896387868</v>
      </c>
      <c r="F11" s="5">
        <v>9.8040820959008332</v>
      </c>
      <c r="G11" s="5">
        <v>9.8142641675153754</v>
      </c>
      <c r="H11" s="5">
        <v>9.8100438402604997</v>
      </c>
      <c r="I11" s="5">
        <v>9.81545636805782</v>
      </c>
      <c r="J11" s="5">
        <v>9.8171692399633539</v>
      </c>
      <c r="K11" s="18"/>
    </row>
    <row r="12" spans="2:11" ht="15.6" thickBot="1" x14ac:dyDescent="0.4">
      <c r="B12" s="16"/>
      <c r="C12" s="45" t="s">
        <v>5</v>
      </c>
      <c r="D12" s="45" t="s">
        <v>2</v>
      </c>
      <c r="E12" s="5">
        <v>9.5657948510257018</v>
      </c>
      <c r="F12" s="5">
        <v>9.5631195680064582</v>
      </c>
      <c r="G12" s="5">
        <v>8.2269503714693837</v>
      </c>
      <c r="H12" s="5">
        <v>8.4426575967946338</v>
      </c>
      <c r="I12" s="5">
        <v>9.4609296274737247</v>
      </c>
      <c r="J12" s="5">
        <v>9.4003651434065656</v>
      </c>
      <c r="K12" s="18"/>
    </row>
    <row r="13" spans="2:11" ht="15.6" thickBot="1" x14ac:dyDescent="0.4">
      <c r="B13" s="16"/>
      <c r="C13" s="45" t="s">
        <v>6</v>
      </c>
      <c r="D13" s="45" t="s">
        <v>0</v>
      </c>
      <c r="E13" s="5">
        <v>17.160735143359744</v>
      </c>
      <c r="F13" s="5">
        <v>17.883169433334189</v>
      </c>
      <c r="G13" s="5">
        <v>21.151871796394783</v>
      </c>
      <c r="H13" s="5">
        <v>21.35423686076216</v>
      </c>
      <c r="I13" s="5">
        <v>23.292481635520698</v>
      </c>
      <c r="J13" s="5">
        <v>26.858035284351473</v>
      </c>
      <c r="K13" s="18"/>
    </row>
    <row r="14" spans="2:11" ht="15.6" thickBot="1" x14ac:dyDescent="0.4">
      <c r="B14" s="16"/>
      <c r="C14" s="45" t="s">
        <v>6</v>
      </c>
      <c r="D14" s="45" t="s">
        <v>1</v>
      </c>
      <c r="E14" s="5">
        <v>17.246860669258513</v>
      </c>
      <c r="F14" s="5">
        <v>17.233427294235778</v>
      </c>
      <c r="G14" s="5">
        <v>17.252160644563926</v>
      </c>
      <c r="H14" s="5">
        <v>17.284748417411151</v>
      </c>
      <c r="I14" s="5">
        <v>17.328563250214415</v>
      </c>
      <c r="J14" s="5">
        <v>17.398284031667931</v>
      </c>
      <c r="K14" s="18"/>
    </row>
    <row r="15" spans="2:11" ht="15.6" thickBot="1" x14ac:dyDescent="0.4">
      <c r="B15" s="16"/>
      <c r="C15" s="45" t="s">
        <v>6</v>
      </c>
      <c r="D15" s="45" t="s">
        <v>2</v>
      </c>
      <c r="E15" s="5">
        <v>12.479141563662074</v>
      </c>
      <c r="F15" s="5">
        <v>12.477715081743391</v>
      </c>
      <c r="G15" s="5">
        <v>12.171610177164277</v>
      </c>
      <c r="H15" s="5">
        <v>12.953999775408123</v>
      </c>
      <c r="I15" s="5">
        <v>33.775460427118226</v>
      </c>
      <c r="J15" s="5">
        <v>34.108846539045494</v>
      </c>
      <c r="K15" s="18"/>
    </row>
    <row r="16" spans="2:11" ht="15.6" thickBot="1" x14ac:dyDescent="0.4">
      <c r="B16" s="16"/>
      <c r="C16" s="45" t="s">
        <v>7</v>
      </c>
      <c r="D16" s="45" t="s">
        <v>0</v>
      </c>
      <c r="E16" s="5">
        <v>10.804734619885403</v>
      </c>
      <c r="F16" s="5">
        <v>11.156238524383147</v>
      </c>
      <c r="G16" s="5">
        <v>11.465221539098739</v>
      </c>
      <c r="H16" s="5">
        <v>11.51791350083778</v>
      </c>
      <c r="I16" s="5">
        <v>11.499916670801438</v>
      </c>
      <c r="J16" s="5">
        <v>14.083854137079381</v>
      </c>
      <c r="K16" s="18"/>
    </row>
    <row r="17" spans="2:11" ht="15.6" thickBot="1" x14ac:dyDescent="0.4">
      <c r="B17" s="16"/>
      <c r="C17" s="45" t="s">
        <v>7</v>
      </c>
      <c r="D17" s="45" t="s">
        <v>1</v>
      </c>
      <c r="E17" s="5">
        <v>10.580839880461017</v>
      </c>
      <c r="F17" s="5">
        <v>10.461004536926414</v>
      </c>
      <c r="G17" s="5">
        <v>10.426888520077355</v>
      </c>
      <c r="H17" s="5">
        <v>10.393468337372324</v>
      </c>
      <c r="I17" s="5">
        <v>10.390888525295871</v>
      </c>
      <c r="J17" s="5">
        <v>10.395700234316667</v>
      </c>
      <c r="K17" s="18"/>
    </row>
    <row r="18" spans="2:11" ht="15.6" thickBot="1" x14ac:dyDescent="0.4">
      <c r="B18" s="16"/>
      <c r="C18" s="45" t="s">
        <v>7</v>
      </c>
      <c r="D18" s="45" t="s">
        <v>2</v>
      </c>
      <c r="E18" s="5">
        <v>9.2236559464554766</v>
      </c>
      <c r="F18" s="5">
        <v>9.1941420713992361</v>
      </c>
      <c r="G18" s="5">
        <v>9.2490334172901179</v>
      </c>
      <c r="H18" s="5">
        <v>8.7213550323755715</v>
      </c>
      <c r="I18" s="5">
        <v>16.218112298528258</v>
      </c>
      <c r="J18" s="5">
        <v>16.645900372575685</v>
      </c>
      <c r="K18" s="18"/>
    </row>
    <row r="19" spans="2:11" ht="15.6" thickBot="1" x14ac:dyDescent="0.4">
      <c r="B19" s="16"/>
      <c r="C19" s="45" t="s">
        <v>8</v>
      </c>
      <c r="D19" s="45" t="s">
        <v>0</v>
      </c>
      <c r="E19" s="5">
        <v>74.949482127467022</v>
      </c>
      <c r="F19" s="5">
        <v>74.945898372944427</v>
      </c>
      <c r="G19" s="5">
        <v>66.714763854158534</v>
      </c>
      <c r="H19" s="5">
        <v>65.901909877774941</v>
      </c>
      <c r="I19" s="5">
        <v>67.956330697908939</v>
      </c>
      <c r="J19" s="5">
        <v>65.425735924179335</v>
      </c>
      <c r="K19" s="18"/>
    </row>
    <row r="20" spans="2:11" ht="15.6" thickBot="1" x14ac:dyDescent="0.4">
      <c r="B20" s="16"/>
      <c r="C20" s="45" t="s">
        <v>8</v>
      </c>
      <c r="D20" s="45" t="s">
        <v>1</v>
      </c>
      <c r="E20" s="5">
        <v>74.979110046720763</v>
      </c>
      <c r="F20" s="5">
        <v>74.979110046720763</v>
      </c>
      <c r="G20" s="5">
        <v>74.979110046720777</v>
      </c>
      <c r="H20" s="5">
        <v>74.979110046720763</v>
      </c>
      <c r="I20" s="5">
        <v>74.979110046720777</v>
      </c>
      <c r="J20" s="5">
        <v>74.979110046720763</v>
      </c>
      <c r="K20" s="18"/>
    </row>
    <row r="21" spans="2:11" ht="15.6" thickBot="1" x14ac:dyDescent="0.4">
      <c r="B21" s="16"/>
      <c r="C21" s="45" t="s">
        <v>8</v>
      </c>
      <c r="D21" s="45" t="s">
        <v>2</v>
      </c>
      <c r="E21" s="5">
        <v>73.862260000000006</v>
      </c>
      <c r="F21" s="5">
        <v>73.862260000000006</v>
      </c>
      <c r="G21" s="5">
        <v>61.647959999999998</v>
      </c>
      <c r="H21" s="5">
        <v>60.146299999999997</v>
      </c>
      <c r="I21" s="5">
        <v>65.785596646562908</v>
      </c>
      <c r="J21" s="5">
        <v>65.785596646562908</v>
      </c>
      <c r="K21" s="18"/>
    </row>
    <row r="22" spans="2:11" ht="15.6" thickBot="1" x14ac:dyDescent="0.4">
      <c r="B22" s="16"/>
      <c r="C22" s="45" t="s">
        <v>9</v>
      </c>
      <c r="D22" s="45" t="s">
        <v>0</v>
      </c>
      <c r="E22" s="5">
        <v>17.532891705019082</v>
      </c>
      <c r="F22" s="5">
        <v>17.992929398976727</v>
      </c>
      <c r="G22" s="5">
        <v>21.68500991997244</v>
      </c>
      <c r="H22" s="5">
        <v>22.437251413222349</v>
      </c>
      <c r="I22" s="5">
        <v>23.625016963897512</v>
      </c>
      <c r="J22" s="5">
        <v>27.103686616758676</v>
      </c>
      <c r="K22" s="18"/>
    </row>
    <row r="23" spans="2:11" ht="15.6" thickBot="1" x14ac:dyDescent="0.4">
      <c r="B23" s="16"/>
      <c r="C23" s="45" t="s">
        <v>9</v>
      </c>
      <c r="D23" s="45" t="s">
        <v>1</v>
      </c>
      <c r="E23" s="5">
        <v>16.957545776018847</v>
      </c>
      <c r="F23" s="5">
        <v>16.976820753116964</v>
      </c>
      <c r="G23" s="5">
        <v>17.002496376519055</v>
      </c>
      <c r="H23" s="5">
        <v>17.010611464773842</v>
      </c>
      <c r="I23" s="5">
        <v>17.001561162151781</v>
      </c>
      <c r="J23" s="5">
        <v>16.99750812372686</v>
      </c>
      <c r="K23" s="18"/>
    </row>
    <row r="24" spans="2:11" ht="15.6" thickBot="1" x14ac:dyDescent="0.4">
      <c r="B24" s="16"/>
      <c r="C24" s="45" t="s">
        <v>9</v>
      </c>
      <c r="D24" s="45" t="s">
        <v>2</v>
      </c>
      <c r="E24" s="5">
        <v>12.684319516156616</v>
      </c>
      <c r="F24" s="5">
        <v>12.70595161171884</v>
      </c>
      <c r="G24" s="5">
        <v>12.595736249599668</v>
      </c>
      <c r="H24" s="5">
        <v>13.454321512846896</v>
      </c>
      <c r="I24" s="5">
        <v>33.646734577511012</v>
      </c>
      <c r="J24" s="5">
        <v>34.100474023458595</v>
      </c>
      <c r="K24" s="18"/>
    </row>
    <row r="25" spans="2:11" ht="15.6" thickBot="1" x14ac:dyDescent="0.4">
      <c r="B25" s="16"/>
      <c r="C25" s="45" t="s">
        <v>10</v>
      </c>
      <c r="D25" s="45" t="s">
        <v>0</v>
      </c>
      <c r="E25" s="5">
        <v>12.758196496079055</v>
      </c>
      <c r="F25" s="5">
        <v>14.890085263320376</v>
      </c>
      <c r="G25" s="5">
        <v>17.17444806802126</v>
      </c>
      <c r="H25" s="5">
        <v>19.011011801990374</v>
      </c>
      <c r="I25" s="5">
        <v>19.103598189500129</v>
      </c>
      <c r="J25" s="5">
        <v>21.799808882812208</v>
      </c>
      <c r="K25" s="18"/>
    </row>
    <row r="26" spans="2:11" ht="15.6" thickBot="1" x14ac:dyDescent="0.4">
      <c r="B26" s="16"/>
      <c r="C26" s="45" t="s">
        <v>10</v>
      </c>
      <c r="D26" s="45" t="s">
        <v>1</v>
      </c>
      <c r="E26" s="5">
        <v>12.67737775614995</v>
      </c>
      <c r="F26" s="5">
        <v>12.735354456912235</v>
      </c>
      <c r="G26" s="5">
        <v>12.705649122815348</v>
      </c>
      <c r="H26" s="5">
        <v>12.725525618341187</v>
      </c>
      <c r="I26" s="5">
        <v>12.719819014886808</v>
      </c>
      <c r="J26" s="5">
        <v>12.71729731675932</v>
      </c>
      <c r="K26" s="18"/>
    </row>
    <row r="27" spans="2:11" ht="15.6" thickBot="1" x14ac:dyDescent="0.4">
      <c r="B27" s="16"/>
      <c r="C27" s="45" t="s">
        <v>10</v>
      </c>
      <c r="D27" s="45" t="s">
        <v>2</v>
      </c>
      <c r="E27" s="5">
        <v>11.759323610451574</v>
      </c>
      <c r="F27" s="5">
        <v>11.834462576006541</v>
      </c>
      <c r="G27" s="5">
        <v>12.195005184941161</v>
      </c>
      <c r="H27" s="5">
        <v>8.0023721093299507</v>
      </c>
      <c r="I27" s="5">
        <v>19.020782954415658</v>
      </c>
      <c r="J27" s="5">
        <v>18.055347630651966</v>
      </c>
      <c r="K27" s="18"/>
    </row>
    <row r="28" spans="2:11" ht="15.6" thickBot="1" x14ac:dyDescent="0.4">
      <c r="B28" s="16"/>
      <c r="C28" s="45" t="s">
        <v>11</v>
      </c>
      <c r="D28" s="45" t="s">
        <v>0</v>
      </c>
      <c r="E28" s="5">
        <v>10.641986627681156</v>
      </c>
      <c r="F28" s="5">
        <v>12.70248801636324</v>
      </c>
      <c r="G28" s="5">
        <v>14.090419951859563</v>
      </c>
      <c r="H28" s="5">
        <v>15.471656940032661</v>
      </c>
      <c r="I28" s="5">
        <v>16.790578364696866</v>
      </c>
      <c r="J28" s="5">
        <v>18.924030917800469</v>
      </c>
      <c r="K28" s="18"/>
    </row>
    <row r="29" spans="2:11" ht="15.6" thickBot="1" x14ac:dyDescent="0.4">
      <c r="B29" s="16"/>
      <c r="C29" s="45" t="s">
        <v>11</v>
      </c>
      <c r="D29" s="45" t="s">
        <v>1</v>
      </c>
      <c r="E29" s="5">
        <v>10.653243427814656</v>
      </c>
      <c r="F29" s="5">
        <v>10.685944893116016</v>
      </c>
      <c r="G29" s="5">
        <v>10.706817192591771</v>
      </c>
      <c r="H29" s="5">
        <v>10.721018787224063</v>
      </c>
      <c r="I29" s="5">
        <v>10.766714187359815</v>
      </c>
      <c r="J29" s="5">
        <v>10.750937462382064</v>
      </c>
      <c r="K29" s="18"/>
    </row>
    <row r="30" spans="2:11" ht="15.6" thickBot="1" x14ac:dyDescent="0.4">
      <c r="B30" s="16"/>
      <c r="C30" s="45" t="s">
        <v>11</v>
      </c>
      <c r="D30" s="45" t="s">
        <v>2</v>
      </c>
      <c r="E30" s="5">
        <v>9.9472803871729045</v>
      </c>
      <c r="F30" s="5">
        <v>9.9692771136477987</v>
      </c>
      <c r="G30" s="5">
        <v>9.5800607118097307</v>
      </c>
      <c r="H30" s="5">
        <v>7.993676847139171</v>
      </c>
      <c r="I30" s="5">
        <v>19.645642283891405</v>
      </c>
      <c r="J30" s="5">
        <v>18.977166874835849</v>
      </c>
      <c r="K30" s="18"/>
    </row>
    <row r="31" spans="2:11" ht="15.6" thickBot="1" x14ac:dyDescent="0.4">
      <c r="B31" s="16"/>
      <c r="C31" s="45" t="s">
        <v>12</v>
      </c>
      <c r="D31" s="45" t="s">
        <v>0</v>
      </c>
      <c r="E31" s="5">
        <v>13.748385306693601</v>
      </c>
      <c r="F31" s="5">
        <v>13.75586989300389</v>
      </c>
      <c r="G31" s="5">
        <v>13.48831293921477</v>
      </c>
      <c r="H31" s="5">
        <v>14.019963577253405</v>
      </c>
      <c r="I31" s="5">
        <v>13.987490498232612</v>
      </c>
      <c r="J31" s="5">
        <v>13.091255822228426</v>
      </c>
      <c r="K31" s="18"/>
    </row>
    <row r="32" spans="2:11" ht="15.6" thickBot="1" x14ac:dyDescent="0.4">
      <c r="B32" s="16"/>
      <c r="C32" s="45" t="s">
        <v>12</v>
      </c>
      <c r="D32" s="45" t="s">
        <v>1</v>
      </c>
      <c r="E32" s="5">
        <v>13.726688639723406</v>
      </c>
      <c r="F32" s="5">
        <v>13.72668863972341</v>
      </c>
      <c r="G32" s="5">
        <v>13.726688639723408</v>
      </c>
      <c r="H32" s="5">
        <v>13.726688639723408</v>
      </c>
      <c r="I32" s="5">
        <v>13.72668863972341</v>
      </c>
      <c r="J32" s="5">
        <v>13.726688639723408</v>
      </c>
      <c r="K32" s="18"/>
    </row>
    <row r="33" spans="2:11" ht="15.6" thickBot="1" x14ac:dyDescent="0.4">
      <c r="B33" s="16"/>
      <c r="C33" s="45" t="s">
        <v>12</v>
      </c>
      <c r="D33" s="45" t="s">
        <v>2</v>
      </c>
      <c r="E33" s="5">
        <v>12.5954</v>
      </c>
      <c r="F33" s="5">
        <v>12.595400000000001</v>
      </c>
      <c r="G33" s="5">
        <v>12.106070000000001</v>
      </c>
      <c r="H33" s="5">
        <v>12.960850000000001</v>
      </c>
      <c r="I33" s="5">
        <v>13.75273187667187</v>
      </c>
      <c r="J33" s="5">
        <v>13.19486966580441</v>
      </c>
      <c r="K33" s="18"/>
    </row>
    <row r="34" spans="2:11" ht="15.6" thickBot="1" x14ac:dyDescent="0.4">
      <c r="B34" s="21"/>
      <c r="C34" s="23"/>
      <c r="D34" s="23"/>
      <c r="E34" s="23"/>
      <c r="F34" s="23"/>
      <c r="G34" s="23"/>
      <c r="H34" s="23"/>
      <c r="I34" s="23"/>
      <c r="J34" s="23"/>
      <c r="K34" s="24"/>
    </row>
  </sheetData>
  <mergeCells count="3">
    <mergeCell ref="C3:J3"/>
    <mergeCell ref="C4:J4"/>
    <mergeCell ref="C6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0"/>
  <sheetViews>
    <sheetView workbookViewId="0"/>
  </sheetViews>
  <sheetFormatPr defaultColWidth="8.88671875" defaultRowHeight="15" x14ac:dyDescent="0.35"/>
  <cols>
    <col min="1" max="1" width="3.109375" style="6" customWidth="1"/>
    <col min="2" max="2" width="3.33203125" style="6" customWidth="1"/>
    <col min="3" max="3" width="25.33203125" style="6" customWidth="1"/>
    <col min="4" max="4" width="18.6640625" style="6" customWidth="1"/>
    <col min="5" max="5" width="16.33203125" style="6" customWidth="1"/>
    <col min="6" max="11" width="8.88671875" style="6"/>
    <col min="12" max="12" width="2.6640625" style="6" customWidth="1"/>
    <col min="13" max="16384" width="8.88671875" style="6"/>
  </cols>
  <sheetData>
    <row r="1" spans="2:12" ht="15.6" thickBot="1" x14ac:dyDescent="0.4"/>
    <row r="2" spans="2:12" x14ac:dyDescent="0.35">
      <c r="B2" s="28"/>
      <c r="C2" s="43"/>
      <c r="D2" s="43"/>
      <c r="E2" s="43"/>
      <c r="F2" s="43"/>
      <c r="G2" s="43"/>
      <c r="H2" s="43"/>
      <c r="I2" s="43"/>
      <c r="J2" s="43"/>
      <c r="K2" s="43"/>
      <c r="L2" s="30"/>
    </row>
    <row r="3" spans="2:12" x14ac:dyDescent="0.35">
      <c r="B3" s="31"/>
      <c r="C3" s="92" t="s">
        <v>62</v>
      </c>
      <c r="D3" s="92"/>
      <c r="E3" s="92"/>
      <c r="F3" s="92"/>
      <c r="G3" s="92"/>
      <c r="H3" s="92"/>
      <c r="I3" s="92"/>
      <c r="J3" s="92"/>
      <c r="K3" s="92"/>
      <c r="L3" s="32"/>
    </row>
    <row r="4" spans="2:12" x14ac:dyDescent="0.35">
      <c r="B4" s="31"/>
      <c r="C4" s="93" t="s">
        <v>34</v>
      </c>
      <c r="D4" s="93"/>
      <c r="E4" s="93"/>
      <c r="F4" s="93"/>
      <c r="G4" s="93"/>
      <c r="H4" s="93"/>
      <c r="I4" s="93"/>
      <c r="J4" s="93"/>
      <c r="K4" s="93"/>
      <c r="L4" s="32"/>
    </row>
    <row r="5" spans="2:12" x14ac:dyDescent="0.35">
      <c r="B5" s="31"/>
      <c r="C5" s="45"/>
      <c r="D5" s="45"/>
      <c r="E5" s="45"/>
      <c r="F5" s="45"/>
      <c r="G5" s="45"/>
      <c r="H5" s="45"/>
      <c r="I5" s="45"/>
      <c r="J5" s="45"/>
      <c r="K5" s="45"/>
      <c r="L5" s="32"/>
    </row>
    <row r="6" spans="2:12" x14ac:dyDescent="0.35">
      <c r="B6" s="31"/>
      <c r="C6" s="94" t="s">
        <v>63</v>
      </c>
      <c r="D6" s="94"/>
      <c r="E6" s="94"/>
      <c r="F6" s="94"/>
      <c r="G6" s="94"/>
      <c r="H6" s="94"/>
      <c r="I6" s="94"/>
      <c r="J6" s="94"/>
      <c r="K6" s="94"/>
      <c r="L6" s="32"/>
    </row>
    <row r="7" spans="2:12" x14ac:dyDescent="0.35">
      <c r="B7" s="31"/>
      <c r="C7" s="94"/>
      <c r="D7" s="94"/>
      <c r="E7" s="94"/>
      <c r="F7" s="94"/>
      <c r="G7" s="94"/>
      <c r="H7" s="94"/>
      <c r="I7" s="94"/>
      <c r="J7" s="94"/>
      <c r="K7" s="94"/>
      <c r="L7" s="32"/>
    </row>
    <row r="8" spans="2:12" x14ac:dyDescent="0.35">
      <c r="B8" s="31"/>
      <c r="C8" s="45"/>
      <c r="D8" s="45"/>
      <c r="E8" s="45"/>
      <c r="F8" s="45"/>
      <c r="G8" s="45"/>
      <c r="H8" s="45"/>
      <c r="I8" s="45"/>
      <c r="J8" s="45"/>
      <c r="K8" s="45"/>
      <c r="L8" s="32"/>
    </row>
    <row r="9" spans="2:12" ht="15.6" thickBot="1" x14ac:dyDescent="0.4">
      <c r="B9" s="31"/>
      <c r="C9" s="26" t="s">
        <v>3</v>
      </c>
      <c r="D9" s="26" t="s">
        <v>25</v>
      </c>
      <c r="E9" s="26" t="s">
        <v>4</v>
      </c>
      <c r="F9" s="26">
        <v>2010</v>
      </c>
      <c r="G9" s="26">
        <v>2011</v>
      </c>
      <c r="H9" s="26">
        <v>2012</v>
      </c>
      <c r="I9" s="26">
        <v>2013</v>
      </c>
      <c r="J9" s="26">
        <v>2014</v>
      </c>
      <c r="K9" s="26">
        <v>2015</v>
      </c>
      <c r="L9" s="32"/>
    </row>
    <row r="10" spans="2:12" ht="15.6" thickBot="1" x14ac:dyDescent="0.4">
      <c r="B10" s="31"/>
      <c r="C10" s="45" t="s">
        <v>5</v>
      </c>
      <c r="D10" s="45" t="s">
        <v>26</v>
      </c>
      <c r="E10" s="45" t="s">
        <v>0</v>
      </c>
      <c r="F10" s="5">
        <v>9.719208129426848</v>
      </c>
      <c r="G10" s="5">
        <v>9.7982647371224143</v>
      </c>
      <c r="H10" s="5">
        <v>8.9120003098930756</v>
      </c>
      <c r="I10" s="5">
        <v>10.324327279014495</v>
      </c>
      <c r="J10" s="5">
        <v>10.703143223879172</v>
      </c>
      <c r="K10" s="5">
        <v>11.852665107873328</v>
      </c>
      <c r="L10" s="32"/>
    </row>
    <row r="11" spans="2:12" ht="15.6" thickBot="1" x14ac:dyDescent="0.4">
      <c r="B11" s="31"/>
      <c r="C11" s="45" t="s">
        <v>5</v>
      </c>
      <c r="D11" s="45" t="s">
        <v>26</v>
      </c>
      <c r="E11" s="45" t="s">
        <v>1</v>
      </c>
      <c r="F11" s="5">
        <v>9.719568704432378</v>
      </c>
      <c r="G11" s="5">
        <v>9.7195687044323815</v>
      </c>
      <c r="H11" s="5">
        <v>9.7195687044323797</v>
      </c>
      <c r="I11" s="5">
        <v>9.7195687044323797</v>
      </c>
      <c r="J11" s="5">
        <v>9.7195687044323815</v>
      </c>
      <c r="K11" s="5">
        <v>9.719568704432378</v>
      </c>
      <c r="L11" s="32"/>
    </row>
    <row r="12" spans="2:12" ht="15.6" thickBot="1" x14ac:dyDescent="0.4">
      <c r="B12" s="31"/>
      <c r="C12" s="45" t="s">
        <v>5</v>
      </c>
      <c r="D12" s="45" t="s">
        <v>26</v>
      </c>
      <c r="E12" s="45" t="s">
        <v>2</v>
      </c>
      <c r="F12" s="5">
        <v>9.5405200000000008</v>
      </c>
      <c r="G12" s="5">
        <v>9.5405200000000008</v>
      </c>
      <c r="H12" s="5">
        <v>8.1843699999999995</v>
      </c>
      <c r="I12" s="5">
        <v>8.4103999999999992</v>
      </c>
      <c r="J12" s="5">
        <v>9.3890150220421074</v>
      </c>
      <c r="K12" s="5">
        <v>9.3313422315964445</v>
      </c>
      <c r="L12" s="32"/>
    </row>
    <row r="13" spans="2:12" ht="15.6" thickBot="1" x14ac:dyDescent="0.4">
      <c r="B13" s="31"/>
      <c r="C13" s="45" t="s">
        <v>5</v>
      </c>
      <c r="D13" s="45" t="s">
        <v>27</v>
      </c>
      <c r="E13" s="45" t="s">
        <v>0</v>
      </c>
      <c r="F13" s="5">
        <v>15.570063329833978</v>
      </c>
      <c r="G13" s="5">
        <v>16</v>
      </c>
      <c r="H13" s="5">
        <v>15.813953488372093</v>
      </c>
      <c r="I13" s="5">
        <v>16</v>
      </c>
      <c r="J13" s="5">
        <v>15.745750000000003</v>
      </c>
      <c r="K13" s="5">
        <v>15.4915</v>
      </c>
      <c r="L13" s="32"/>
    </row>
    <row r="14" spans="2:12" ht="15.6" thickBot="1" x14ac:dyDescent="0.4">
      <c r="B14" s="31"/>
      <c r="C14" s="45" t="s">
        <v>5</v>
      </c>
      <c r="D14" s="45" t="s">
        <v>27</v>
      </c>
      <c r="E14" s="45" t="s">
        <v>1</v>
      </c>
      <c r="F14" s="5">
        <v>15.412394129685493</v>
      </c>
      <c r="G14" s="5">
        <v>15.412394129685493</v>
      </c>
      <c r="H14" s="5">
        <v>15.412394129685495</v>
      </c>
      <c r="I14" s="5">
        <v>15.412394129685495</v>
      </c>
      <c r="J14" s="5">
        <v>15.412394129685495</v>
      </c>
      <c r="K14" s="5">
        <v>15.412394129685495</v>
      </c>
      <c r="L14" s="32"/>
    </row>
    <row r="15" spans="2:12" ht="15.6" thickBot="1" x14ac:dyDescent="0.4">
      <c r="B15" s="31"/>
      <c r="C15" s="45" t="s">
        <v>5</v>
      </c>
      <c r="D15" s="45" t="s">
        <v>27</v>
      </c>
      <c r="E15" s="45" t="s">
        <v>2</v>
      </c>
      <c r="F15" s="5">
        <v>14</v>
      </c>
      <c r="G15" s="5">
        <v>13.999999999999998</v>
      </c>
      <c r="H15" s="5">
        <v>14.000000000000002</v>
      </c>
      <c r="I15" s="5">
        <v>14.000000000000004</v>
      </c>
      <c r="J15" s="5">
        <v>11.652632708378931</v>
      </c>
      <c r="K15" s="5">
        <v>11.464475150555051</v>
      </c>
      <c r="L15" s="32"/>
    </row>
    <row r="16" spans="2:12" ht="15.6" thickBot="1" x14ac:dyDescent="0.4">
      <c r="B16" s="31"/>
      <c r="C16" s="45" t="s">
        <v>5</v>
      </c>
      <c r="D16" s="45" t="s">
        <v>28</v>
      </c>
      <c r="E16" s="45" t="s">
        <v>0</v>
      </c>
      <c r="F16" s="5">
        <v>71</v>
      </c>
      <c r="G16" s="5">
        <v>70.999999999999986</v>
      </c>
      <c r="H16" s="5">
        <v>24.623968424829574</v>
      </c>
      <c r="I16" s="5">
        <v>24.62396842482957</v>
      </c>
      <c r="J16" s="5">
        <v>71</v>
      </c>
      <c r="K16" s="5">
        <v>42.382635658210248</v>
      </c>
      <c r="L16" s="32"/>
    </row>
    <row r="17" spans="2:12" ht="15.6" thickBot="1" x14ac:dyDescent="0.4">
      <c r="B17" s="31"/>
      <c r="C17" s="45" t="s">
        <v>5</v>
      </c>
      <c r="D17" s="45" t="s">
        <v>28</v>
      </c>
      <c r="E17" s="45" t="s">
        <v>1</v>
      </c>
      <c r="F17" s="5">
        <v>71</v>
      </c>
      <c r="G17" s="5">
        <v>70.999999999999986</v>
      </c>
      <c r="H17" s="5">
        <v>71.000000000000014</v>
      </c>
      <c r="I17" s="5">
        <v>71.000000000000014</v>
      </c>
      <c r="J17" s="5">
        <v>71</v>
      </c>
      <c r="K17" s="5">
        <v>71</v>
      </c>
      <c r="L17" s="32"/>
    </row>
    <row r="18" spans="2:12" ht="15.6" thickBot="1" x14ac:dyDescent="0.4">
      <c r="B18" s="31"/>
      <c r="C18" s="45" t="s">
        <v>5</v>
      </c>
      <c r="D18" s="45" t="s">
        <v>28</v>
      </c>
      <c r="E18" s="45" t="s">
        <v>2</v>
      </c>
      <c r="F18" s="5">
        <v>0</v>
      </c>
      <c r="G18" s="5">
        <v>0</v>
      </c>
      <c r="H18" s="5">
        <v>0</v>
      </c>
      <c r="I18" s="5">
        <v>0</v>
      </c>
      <c r="J18" s="5">
        <v>39.095286416577117</v>
      </c>
      <c r="K18" s="5">
        <v>39.044725189291817</v>
      </c>
      <c r="L18" s="32"/>
    </row>
    <row r="19" spans="2:12" ht="15.6" thickBot="1" x14ac:dyDescent="0.4">
      <c r="B19" s="31"/>
      <c r="C19" s="45" t="s">
        <v>6</v>
      </c>
      <c r="D19" s="45" t="s">
        <v>26</v>
      </c>
      <c r="E19" s="45" t="s">
        <v>0</v>
      </c>
      <c r="F19" s="5">
        <v>16.238871652458645</v>
      </c>
      <c r="G19" s="5">
        <v>17.386309378564121</v>
      </c>
      <c r="H19" s="5">
        <v>19.236133323485813</v>
      </c>
      <c r="I19" s="5">
        <v>18.447542756025317</v>
      </c>
      <c r="J19" s="5">
        <v>21.218258941569964</v>
      </c>
      <c r="K19" s="5">
        <v>26.42325035238138</v>
      </c>
      <c r="L19" s="32"/>
    </row>
    <row r="20" spans="2:12" ht="15.6" thickBot="1" x14ac:dyDescent="0.4">
      <c r="B20" s="31"/>
      <c r="C20" s="45" t="s">
        <v>6</v>
      </c>
      <c r="D20" s="45" t="s">
        <v>26</v>
      </c>
      <c r="E20" s="45" t="s">
        <v>1</v>
      </c>
      <c r="F20" s="5">
        <v>16.232619807562351</v>
      </c>
      <c r="G20" s="5">
        <v>16.232619807562362</v>
      </c>
      <c r="H20" s="5">
        <v>16.232619807562358</v>
      </c>
      <c r="I20" s="5">
        <v>16.232619807562354</v>
      </c>
      <c r="J20" s="5">
        <v>16.232619807562354</v>
      </c>
      <c r="K20" s="5">
        <v>16.232619807562354</v>
      </c>
      <c r="L20" s="32"/>
    </row>
    <row r="21" spans="2:12" ht="15.6" thickBot="1" x14ac:dyDescent="0.4">
      <c r="B21" s="31"/>
      <c r="C21" s="45" t="s">
        <v>6</v>
      </c>
      <c r="D21" s="45" t="s">
        <v>26</v>
      </c>
      <c r="E21" s="45" t="s">
        <v>2</v>
      </c>
      <c r="F21" s="5">
        <v>12.01008</v>
      </c>
      <c r="G21" s="5">
        <v>12.010080000000002</v>
      </c>
      <c r="H21" s="5">
        <v>11.14457</v>
      </c>
      <c r="I21" s="5">
        <v>11.797070000000001</v>
      </c>
      <c r="J21" s="5">
        <v>31.249241773269567</v>
      </c>
      <c r="K21" s="5">
        <v>31.554889977047715</v>
      </c>
      <c r="L21" s="32"/>
    </row>
    <row r="22" spans="2:12" ht="15.6" thickBot="1" x14ac:dyDescent="0.4">
      <c r="B22" s="31"/>
      <c r="C22" s="45" t="s">
        <v>6</v>
      </c>
      <c r="D22" s="45" t="s">
        <v>27</v>
      </c>
      <c r="E22" s="45" t="s">
        <v>0</v>
      </c>
      <c r="F22" s="5">
        <v>19.461121519618533</v>
      </c>
      <c r="G22" s="5">
        <v>17.764283523696648</v>
      </c>
      <c r="H22" s="5">
        <v>22.10096901927141</v>
      </c>
      <c r="I22" s="5">
        <v>26.436051567001119</v>
      </c>
      <c r="J22" s="5">
        <v>24.650825802424109</v>
      </c>
      <c r="K22" s="5">
        <v>24.353761008907359</v>
      </c>
      <c r="L22" s="32"/>
    </row>
    <row r="23" spans="2:12" ht="15.6" thickBot="1" x14ac:dyDescent="0.4">
      <c r="B23" s="31"/>
      <c r="C23" s="45" t="s">
        <v>6</v>
      </c>
      <c r="D23" s="45" t="s">
        <v>27</v>
      </c>
      <c r="E23" s="45" t="s">
        <v>1</v>
      </c>
      <c r="F23" s="5">
        <v>21.284816996765194</v>
      </c>
      <c r="G23" s="5">
        <v>21.284816996765205</v>
      </c>
      <c r="H23" s="5">
        <v>21.284816996765205</v>
      </c>
      <c r="I23" s="5">
        <v>21.284816996765208</v>
      </c>
      <c r="J23" s="5">
        <v>21.284816996765205</v>
      </c>
      <c r="K23" s="5">
        <v>21.284816996765201</v>
      </c>
      <c r="L23" s="32"/>
    </row>
    <row r="24" spans="2:12" ht="15.6" thickBot="1" x14ac:dyDescent="0.4">
      <c r="B24" s="31"/>
      <c r="C24" s="45" t="s">
        <v>6</v>
      </c>
      <c r="D24" s="45" t="s">
        <v>27</v>
      </c>
      <c r="E24" s="45" t="s">
        <v>2</v>
      </c>
      <c r="F24" s="5">
        <v>13.788110000000001</v>
      </c>
      <c r="G24" s="5">
        <v>13.788110000000003</v>
      </c>
      <c r="H24" s="5">
        <v>14.10407</v>
      </c>
      <c r="I24" s="5">
        <v>16.400919999999999</v>
      </c>
      <c r="J24" s="5">
        <v>44.746582425578609</v>
      </c>
      <c r="K24" s="5">
        <v>45.132003768153176</v>
      </c>
      <c r="L24" s="32"/>
    </row>
    <row r="25" spans="2:12" ht="15.6" thickBot="1" x14ac:dyDescent="0.4">
      <c r="B25" s="31"/>
      <c r="C25" s="45" t="s">
        <v>6</v>
      </c>
      <c r="D25" s="45" t="s">
        <v>28</v>
      </c>
      <c r="E25" s="45" t="s">
        <v>0</v>
      </c>
      <c r="F25" s="5">
        <v>20.501265235462192</v>
      </c>
      <c r="G25" s="5">
        <v>20.748117616858064</v>
      </c>
      <c r="H25" s="5">
        <v>34.808097602898307</v>
      </c>
      <c r="I25" s="5">
        <v>40.551318612594329</v>
      </c>
      <c r="J25" s="5">
        <v>36.259007337218222</v>
      </c>
      <c r="K25" s="5">
        <v>37.297733876155291</v>
      </c>
      <c r="L25" s="32"/>
    </row>
    <row r="26" spans="2:12" ht="15.6" thickBot="1" x14ac:dyDescent="0.4">
      <c r="B26" s="31"/>
      <c r="C26" s="45" t="s">
        <v>6</v>
      </c>
      <c r="D26" s="45" t="s">
        <v>28</v>
      </c>
      <c r="E26" s="45" t="s">
        <v>1</v>
      </c>
      <c r="F26" s="5">
        <v>19.783155285454484</v>
      </c>
      <c r="G26" s="5">
        <v>19.783155285454484</v>
      </c>
      <c r="H26" s="5">
        <v>19.783155285454484</v>
      </c>
      <c r="I26" s="5">
        <v>19.783155285454487</v>
      </c>
      <c r="J26" s="5">
        <v>19.783155285454487</v>
      </c>
      <c r="K26" s="5">
        <v>19.783155285454484</v>
      </c>
      <c r="L26" s="32"/>
    </row>
    <row r="27" spans="2:12" ht="15.6" thickBot="1" x14ac:dyDescent="0.4">
      <c r="B27" s="31"/>
      <c r="C27" s="45" t="s">
        <v>6</v>
      </c>
      <c r="D27" s="45" t="s">
        <v>28</v>
      </c>
      <c r="E27" s="45" t="s">
        <v>2</v>
      </c>
      <c r="F27" s="5">
        <v>15.85782</v>
      </c>
      <c r="G27" s="5">
        <v>15.857820000000002</v>
      </c>
      <c r="H27" s="5">
        <v>20.048460000000002</v>
      </c>
      <c r="I27" s="5">
        <v>20.201560000000001</v>
      </c>
      <c r="J27" s="5">
        <v>37.736604387443556</v>
      </c>
      <c r="K27" s="5">
        <v>37.705015569718142</v>
      </c>
      <c r="L27" s="32"/>
    </row>
    <row r="28" spans="2:12" ht="15.6" thickBot="1" x14ac:dyDescent="0.4">
      <c r="B28" s="31"/>
      <c r="C28" s="45" t="s">
        <v>7</v>
      </c>
      <c r="D28" s="45" t="s">
        <v>26</v>
      </c>
      <c r="E28" s="45" t="s">
        <v>0</v>
      </c>
      <c r="F28" s="5">
        <v>10.287014438173031</v>
      </c>
      <c r="G28" s="5">
        <v>10.601197310171068</v>
      </c>
      <c r="H28" s="5">
        <v>10.895398017378724</v>
      </c>
      <c r="I28" s="5">
        <v>11.193356366075832</v>
      </c>
      <c r="J28" s="5">
        <v>11.119045084023956</v>
      </c>
      <c r="K28" s="5">
        <v>13.650623497672726</v>
      </c>
      <c r="L28" s="32"/>
    </row>
    <row r="29" spans="2:12" ht="15.6" thickBot="1" x14ac:dyDescent="0.4">
      <c r="B29" s="31"/>
      <c r="C29" s="45" t="s">
        <v>7</v>
      </c>
      <c r="D29" s="45" t="s">
        <v>26</v>
      </c>
      <c r="E29" s="45" t="s">
        <v>1</v>
      </c>
      <c r="F29" s="5">
        <v>10.090707470708711</v>
      </c>
      <c r="G29" s="5">
        <v>10.090707470708713</v>
      </c>
      <c r="H29" s="5">
        <v>10.090707470708709</v>
      </c>
      <c r="I29" s="5">
        <v>10.090707470708711</v>
      </c>
      <c r="J29" s="5">
        <v>10.090707470708709</v>
      </c>
      <c r="K29" s="5">
        <v>10.090707470708713</v>
      </c>
      <c r="L29" s="32"/>
    </row>
    <row r="30" spans="2:12" ht="15.6" thickBot="1" x14ac:dyDescent="0.4">
      <c r="B30" s="31"/>
      <c r="C30" s="45" t="s">
        <v>7</v>
      </c>
      <c r="D30" s="45" t="s">
        <v>26</v>
      </c>
      <c r="E30" s="45" t="s">
        <v>2</v>
      </c>
      <c r="F30" s="5">
        <v>9.0562799999999992</v>
      </c>
      <c r="G30" s="5">
        <v>9.056280000000001</v>
      </c>
      <c r="H30" s="5">
        <v>9.10595</v>
      </c>
      <c r="I30" s="5">
        <v>8.5582999999999991</v>
      </c>
      <c r="J30" s="5">
        <v>16.725205729337173</v>
      </c>
      <c r="K30" s="5">
        <v>17.076616897150643</v>
      </c>
      <c r="L30" s="32"/>
    </row>
    <row r="31" spans="2:12" ht="15.6" thickBot="1" x14ac:dyDescent="0.4">
      <c r="B31" s="31"/>
      <c r="C31" s="45" t="s">
        <v>7</v>
      </c>
      <c r="D31" s="45" t="s">
        <v>27</v>
      </c>
      <c r="E31" s="45" t="s">
        <v>0</v>
      </c>
      <c r="F31" s="5">
        <v>27.240308919908767</v>
      </c>
      <c r="G31" s="5">
        <v>15.048306005437148</v>
      </c>
      <c r="H31" s="5">
        <v>13.589649753450493</v>
      </c>
      <c r="I31" s="5">
        <v>11.557468911497223</v>
      </c>
      <c r="J31" s="5">
        <v>11.641279751925774</v>
      </c>
      <c r="K31" s="5">
        <v>15.802116929558304</v>
      </c>
      <c r="L31" s="32"/>
    </row>
    <row r="32" spans="2:12" ht="15.6" thickBot="1" x14ac:dyDescent="0.4">
      <c r="B32" s="31"/>
      <c r="C32" s="45" t="s">
        <v>7</v>
      </c>
      <c r="D32" s="45" t="s">
        <v>27</v>
      </c>
      <c r="E32" s="45" t="s">
        <v>1</v>
      </c>
      <c r="F32" s="5">
        <v>24.246120956347237</v>
      </c>
      <c r="G32" s="5">
        <v>24.246120956347234</v>
      </c>
      <c r="H32" s="5">
        <v>24.24612095634723</v>
      </c>
      <c r="I32" s="5">
        <v>24.246120956347241</v>
      </c>
      <c r="J32" s="5">
        <v>24.246120956347234</v>
      </c>
      <c r="K32" s="5">
        <v>24.246120956347234</v>
      </c>
      <c r="L32" s="32"/>
    </row>
    <row r="33" spans="2:12" ht="15.6" thickBot="1" x14ac:dyDescent="0.4">
      <c r="B33" s="31"/>
      <c r="C33" s="45" t="s">
        <v>7</v>
      </c>
      <c r="D33" s="45" t="s">
        <v>27</v>
      </c>
      <c r="E33" s="45" t="s">
        <v>2</v>
      </c>
      <c r="F33" s="5">
        <v>12.056419999999999</v>
      </c>
      <c r="G33" s="5">
        <v>12.056419999999997</v>
      </c>
      <c r="H33" s="5">
        <v>11.16001</v>
      </c>
      <c r="I33" s="5">
        <v>11.535560000000002</v>
      </c>
      <c r="J33" s="5">
        <v>26.45568149928938</v>
      </c>
      <c r="K33" s="5">
        <v>26.539926009430935</v>
      </c>
      <c r="L33" s="32"/>
    </row>
    <row r="34" spans="2:12" ht="15.6" thickBot="1" x14ac:dyDescent="0.4">
      <c r="B34" s="31"/>
      <c r="C34" s="45" t="s">
        <v>7</v>
      </c>
      <c r="D34" s="45" t="s">
        <v>28</v>
      </c>
      <c r="E34" s="45" t="s">
        <v>0</v>
      </c>
      <c r="F34" s="5">
        <v>12.903657136273786</v>
      </c>
      <c r="G34" s="5">
        <v>19.986935640692412</v>
      </c>
      <c r="H34" s="5">
        <v>19.986213273505655</v>
      </c>
      <c r="I34" s="5">
        <v>19.502912493725301</v>
      </c>
      <c r="J34" s="5">
        <v>20.208277112657488</v>
      </c>
      <c r="K34" s="5">
        <v>26.821296132668802</v>
      </c>
      <c r="L34" s="32"/>
    </row>
    <row r="35" spans="2:12" ht="15.6" thickBot="1" x14ac:dyDescent="0.4">
      <c r="B35" s="31"/>
      <c r="C35" s="45" t="s">
        <v>7</v>
      </c>
      <c r="D35" s="45" t="s">
        <v>28</v>
      </c>
      <c r="E35" s="45" t="s">
        <v>1</v>
      </c>
      <c r="F35" s="5">
        <v>12.633938207031351</v>
      </c>
      <c r="G35" s="5">
        <v>12.633938207031353</v>
      </c>
      <c r="H35" s="5">
        <v>12.633938207031351</v>
      </c>
      <c r="I35" s="5">
        <v>12.633938207031351</v>
      </c>
      <c r="J35" s="5">
        <v>12.633938207031353</v>
      </c>
      <c r="K35" s="5">
        <v>12.633938207031349</v>
      </c>
      <c r="L35" s="32"/>
    </row>
    <row r="36" spans="2:12" ht="15.6" thickBot="1" x14ac:dyDescent="0.4">
      <c r="B36" s="31"/>
      <c r="C36" s="45" t="s">
        <v>7</v>
      </c>
      <c r="D36" s="45" t="s">
        <v>28</v>
      </c>
      <c r="E36" s="45" t="s">
        <v>2</v>
      </c>
      <c r="F36" s="5">
        <v>12</v>
      </c>
      <c r="G36" s="5">
        <v>11.999999999999998</v>
      </c>
      <c r="H36" s="5">
        <v>11.999999999999998</v>
      </c>
      <c r="I36" s="5">
        <v>11.932369999999999</v>
      </c>
      <c r="J36" s="5">
        <v>7.1041545263290171</v>
      </c>
      <c r="K36" s="5">
        <v>7.1041545263290162</v>
      </c>
      <c r="L36" s="32"/>
    </row>
    <row r="37" spans="2:12" ht="15.6" thickBot="1" x14ac:dyDescent="0.4">
      <c r="B37" s="31"/>
      <c r="C37" s="45" t="s">
        <v>8</v>
      </c>
      <c r="D37" s="45" t="s">
        <v>27</v>
      </c>
      <c r="E37" s="45" t="s">
        <v>0</v>
      </c>
      <c r="F37" s="5">
        <v>74.949482127467022</v>
      </c>
      <c r="G37" s="5">
        <v>74.945898372944427</v>
      </c>
      <c r="H37" s="5">
        <v>66.714763854158534</v>
      </c>
      <c r="I37" s="5">
        <v>65.901909877774941</v>
      </c>
      <c r="J37" s="5">
        <v>67.956330697908939</v>
      </c>
      <c r="K37" s="5">
        <v>65.425735924179335</v>
      </c>
      <c r="L37" s="32"/>
    </row>
    <row r="38" spans="2:12" ht="15.6" thickBot="1" x14ac:dyDescent="0.4">
      <c r="B38" s="31"/>
      <c r="C38" s="45" t="s">
        <v>8</v>
      </c>
      <c r="D38" s="45" t="s">
        <v>27</v>
      </c>
      <c r="E38" s="45" t="s">
        <v>1</v>
      </c>
      <c r="F38" s="5">
        <v>74.979110046720763</v>
      </c>
      <c r="G38" s="5">
        <v>74.979110046720763</v>
      </c>
      <c r="H38" s="5">
        <v>74.979110046720777</v>
      </c>
      <c r="I38" s="5">
        <v>74.979110046720763</v>
      </c>
      <c r="J38" s="5">
        <v>74.979110046720777</v>
      </c>
      <c r="K38" s="5">
        <v>74.979110046720763</v>
      </c>
      <c r="L38" s="32"/>
    </row>
    <row r="39" spans="2:12" ht="15.6" thickBot="1" x14ac:dyDescent="0.4">
      <c r="B39" s="31"/>
      <c r="C39" s="45" t="s">
        <v>8</v>
      </c>
      <c r="D39" s="45" t="s">
        <v>27</v>
      </c>
      <c r="E39" s="45" t="s">
        <v>2</v>
      </c>
      <c r="F39" s="5">
        <v>73.862260000000006</v>
      </c>
      <c r="G39" s="5">
        <v>73.862260000000006</v>
      </c>
      <c r="H39" s="5">
        <v>61.647959999999998</v>
      </c>
      <c r="I39" s="5">
        <v>60.146299999999997</v>
      </c>
      <c r="J39" s="5">
        <v>65.785596646562908</v>
      </c>
      <c r="K39" s="5">
        <v>65.785596646562908</v>
      </c>
      <c r="L39" s="32"/>
    </row>
    <row r="40" spans="2:12" ht="15.6" thickBot="1" x14ac:dyDescent="0.4">
      <c r="B40" s="31"/>
      <c r="C40" s="45" t="s">
        <v>9</v>
      </c>
      <c r="D40" s="45" t="s">
        <v>26</v>
      </c>
      <c r="E40" s="45" t="s">
        <v>0</v>
      </c>
      <c r="F40" s="5">
        <v>16.067318563743914</v>
      </c>
      <c r="G40" s="5">
        <v>17.386309378564118</v>
      </c>
      <c r="H40" s="5">
        <v>19.236133323485813</v>
      </c>
      <c r="I40" s="5">
        <v>18.447542756025317</v>
      </c>
      <c r="J40" s="5">
        <v>21.218258941569964</v>
      </c>
      <c r="K40" s="5">
        <v>26.423250352381384</v>
      </c>
      <c r="L40" s="32"/>
    </row>
    <row r="41" spans="2:12" ht="15.6" thickBot="1" x14ac:dyDescent="0.4">
      <c r="B41" s="31"/>
      <c r="C41" s="45" t="s">
        <v>9</v>
      </c>
      <c r="D41" s="45" t="s">
        <v>26</v>
      </c>
      <c r="E41" s="45" t="s">
        <v>1</v>
      </c>
      <c r="F41" s="5">
        <v>15.755455602926991</v>
      </c>
      <c r="G41" s="5">
        <v>15.755455602926991</v>
      </c>
      <c r="H41" s="5">
        <v>15.755455602926984</v>
      </c>
      <c r="I41" s="5">
        <v>15.755455602926991</v>
      </c>
      <c r="J41" s="5">
        <v>15.75545560292699</v>
      </c>
      <c r="K41" s="5">
        <v>15.755455602926993</v>
      </c>
      <c r="L41" s="32"/>
    </row>
    <row r="42" spans="2:12" ht="15.6" thickBot="1" x14ac:dyDescent="0.4">
      <c r="B42" s="31"/>
      <c r="C42" s="45" t="s">
        <v>9</v>
      </c>
      <c r="D42" s="45" t="s">
        <v>26</v>
      </c>
      <c r="E42" s="45" t="s">
        <v>2</v>
      </c>
      <c r="F42" s="5">
        <v>12.01008</v>
      </c>
      <c r="G42" s="5">
        <v>12.010079999999999</v>
      </c>
      <c r="H42" s="5">
        <v>11.144569999999998</v>
      </c>
      <c r="I42" s="5">
        <v>11.797069999999998</v>
      </c>
      <c r="J42" s="5">
        <v>30.340793963114621</v>
      </c>
      <c r="K42" s="5">
        <v>30.636208364445817</v>
      </c>
      <c r="L42" s="32"/>
    </row>
    <row r="43" spans="2:12" ht="15.6" thickBot="1" x14ac:dyDescent="0.4">
      <c r="B43" s="31"/>
      <c r="C43" s="45" t="s">
        <v>9</v>
      </c>
      <c r="D43" s="45" t="s">
        <v>27</v>
      </c>
      <c r="E43" s="45" t="s">
        <v>0</v>
      </c>
      <c r="F43" s="5">
        <v>18.820537881725805</v>
      </c>
      <c r="G43" s="5">
        <v>17.764283523696648</v>
      </c>
      <c r="H43" s="5">
        <v>22.100969019271407</v>
      </c>
      <c r="I43" s="5">
        <v>26.436051567001112</v>
      </c>
      <c r="J43" s="5">
        <v>24.650825802424105</v>
      </c>
      <c r="K43" s="5">
        <v>24.353761008907359</v>
      </c>
      <c r="L43" s="32"/>
    </row>
    <row r="44" spans="2:12" ht="15.6" thickBot="1" x14ac:dyDescent="0.4">
      <c r="B44" s="31"/>
      <c r="C44" s="45" t="s">
        <v>9</v>
      </c>
      <c r="D44" s="45" t="s">
        <v>27</v>
      </c>
      <c r="E44" s="45" t="s">
        <v>1</v>
      </c>
      <c r="F44" s="5">
        <v>18.053241641700982</v>
      </c>
      <c r="G44" s="5">
        <v>18.053241641700978</v>
      </c>
      <c r="H44" s="5">
        <v>18.053241641700978</v>
      </c>
      <c r="I44" s="5">
        <v>18.053241641700978</v>
      </c>
      <c r="J44" s="5">
        <v>18.053241641700982</v>
      </c>
      <c r="K44" s="5">
        <v>18.053241641700986</v>
      </c>
      <c r="L44" s="32"/>
    </row>
    <row r="45" spans="2:12" ht="15.6" thickBot="1" x14ac:dyDescent="0.4">
      <c r="B45" s="31"/>
      <c r="C45" s="45" t="s">
        <v>9</v>
      </c>
      <c r="D45" s="45" t="s">
        <v>27</v>
      </c>
      <c r="E45" s="45" t="s">
        <v>2</v>
      </c>
      <c r="F45" s="5">
        <v>13.78811</v>
      </c>
      <c r="G45" s="5">
        <v>13.78811</v>
      </c>
      <c r="H45" s="5">
        <v>14.104070000000002</v>
      </c>
      <c r="I45" s="5">
        <v>16.400919999999999</v>
      </c>
      <c r="J45" s="5">
        <v>41.09011627882758</v>
      </c>
      <c r="K45" s="5">
        <v>41.415290237120857</v>
      </c>
      <c r="L45" s="32"/>
    </row>
    <row r="46" spans="2:12" ht="15.6" thickBot="1" x14ac:dyDescent="0.4">
      <c r="B46" s="31"/>
      <c r="C46" s="45" t="s">
        <v>9</v>
      </c>
      <c r="D46" s="45" t="s">
        <v>28</v>
      </c>
      <c r="E46" s="45" t="s">
        <v>0</v>
      </c>
      <c r="F46" s="5">
        <v>22.289978853337562</v>
      </c>
      <c r="G46" s="5">
        <v>20.748117616858064</v>
      </c>
      <c r="H46" s="5">
        <v>34.808097602898307</v>
      </c>
      <c r="I46" s="5">
        <v>40.551318612594329</v>
      </c>
      <c r="J46" s="5">
        <v>36.259007337218229</v>
      </c>
      <c r="K46" s="5">
        <v>37.297733876155291</v>
      </c>
      <c r="L46" s="32"/>
    </row>
    <row r="47" spans="2:12" ht="15.6" thickBot="1" x14ac:dyDescent="0.4">
      <c r="B47" s="31"/>
      <c r="C47" s="45" t="s">
        <v>9</v>
      </c>
      <c r="D47" s="45" t="s">
        <v>28</v>
      </c>
      <c r="E47" s="45" t="s">
        <v>1</v>
      </c>
      <c r="F47" s="5">
        <v>20.549509855447685</v>
      </c>
      <c r="G47" s="5">
        <v>20.549509855447681</v>
      </c>
      <c r="H47" s="5">
        <v>20.549509855447681</v>
      </c>
      <c r="I47" s="5">
        <v>20.549509855447681</v>
      </c>
      <c r="J47" s="5">
        <v>20.549509855447685</v>
      </c>
      <c r="K47" s="5">
        <v>20.549509855447688</v>
      </c>
      <c r="L47" s="32"/>
    </row>
    <row r="48" spans="2:12" ht="15.6" thickBot="1" x14ac:dyDescent="0.4">
      <c r="B48" s="31"/>
      <c r="C48" s="45" t="s">
        <v>9</v>
      </c>
      <c r="D48" s="45" t="s">
        <v>28</v>
      </c>
      <c r="E48" s="45" t="s">
        <v>2</v>
      </c>
      <c r="F48" s="5">
        <v>15.857819999999998</v>
      </c>
      <c r="G48" s="5">
        <v>15.85782</v>
      </c>
      <c r="H48" s="5">
        <v>20.048459999999999</v>
      </c>
      <c r="I48" s="5">
        <v>20.201559999999997</v>
      </c>
      <c r="J48" s="5">
        <v>37.974613966598419</v>
      </c>
      <c r="K48" s="5">
        <v>37.935873796057358</v>
      </c>
      <c r="L48" s="32"/>
    </row>
    <row r="49" spans="2:12" ht="15.6" thickBot="1" x14ac:dyDescent="0.4">
      <c r="B49" s="31"/>
      <c r="C49" s="45" t="s">
        <v>10</v>
      </c>
      <c r="D49" s="45" t="s">
        <v>26</v>
      </c>
      <c r="E49" s="45" t="s">
        <v>0</v>
      </c>
      <c r="F49" s="5">
        <v>9.8899161156988225</v>
      </c>
      <c r="G49" s="5">
        <v>11.192791964649864</v>
      </c>
      <c r="H49" s="5">
        <v>11.813296315581505</v>
      </c>
      <c r="I49" s="5">
        <v>12.847297785436552</v>
      </c>
      <c r="J49" s="5">
        <v>14.392826544128225</v>
      </c>
      <c r="K49" s="5">
        <v>16.349160316741518</v>
      </c>
      <c r="L49" s="32"/>
    </row>
    <row r="50" spans="2:12" ht="15.6" thickBot="1" x14ac:dyDescent="0.4">
      <c r="B50" s="31"/>
      <c r="C50" s="45" t="s">
        <v>10</v>
      </c>
      <c r="D50" s="45" t="s">
        <v>26</v>
      </c>
      <c r="E50" s="45" t="s">
        <v>1</v>
      </c>
      <c r="F50" s="5">
        <v>9.7295661333963803</v>
      </c>
      <c r="G50" s="5">
        <v>9.7295661333963839</v>
      </c>
      <c r="H50" s="5">
        <v>9.7295661333963803</v>
      </c>
      <c r="I50" s="5">
        <v>9.7295661333963785</v>
      </c>
      <c r="J50" s="5">
        <v>9.7295661333963803</v>
      </c>
      <c r="K50" s="5">
        <v>9.7295661333963821</v>
      </c>
      <c r="L50" s="32"/>
    </row>
    <row r="51" spans="2:12" ht="15.6" thickBot="1" x14ac:dyDescent="0.4">
      <c r="B51" s="31"/>
      <c r="C51" s="45" t="s">
        <v>10</v>
      </c>
      <c r="D51" s="45" t="s">
        <v>26</v>
      </c>
      <c r="E51" s="45" t="s">
        <v>2</v>
      </c>
      <c r="F51" s="5">
        <v>9.2948699999999977</v>
      </c>
      <c r="G51" s="5">
        <v>9.2948699999999977</v>
      </c>
      <c r="H51" s="5">
        <v>8.3973300000000002</v>
      </c>
      <c r="I51" s="5">
        <v>8.1906499999999998</v>
      </c>
      <c r="J51" s="5">
        <v>13.664730521525486</v>
      </c>
      <c r="K51" s="5">
        <v>13.240672076765485</v>
      </c>
      <c r="L51" s="32"/>
    </row>
    <row r="52" spans="2:12" ht="15.6" thickBot="1" x14ac:dyDescent="0.4">
      <c r="B52" s="31"/>
      <c r="C52" s="45" t="s">
        <v>10</v>
      </c>
      <c r="D52" s="45" t="s">
        <v>27</v>
      </c>
      <c r="E52" s="45" t="s">
        <v>0</v>
      </c>
      <c r="F52" s="5">
        <v>12.877715877952843</v>
      </c>
      <c r="G52" s="5">
        <v>16.76720802379403</v>
      </c>
      <c r="H52" s="5">
        <v>21.867872586229392</v>
      </c>
      <c r="I52" s="5">
        <v>25.825358988603561</v>
      </c>
      <c r="J52" s="5">
        <v>26.100882176052327</v>
      </c>
      <c r="K52" s="5">
        <v>31.049334823683925</v>
      </c>
      <c r="L52" s="32"/>
    </row>
    <row r="53" spans="2:12" ht="15.6" thickBot="1" x14ac:dyDescent="0.4">
      <c r="B53" s="31"/>
      <c r="C53" s="45" t="s">
        <v>10</v>
      </c>
      <c r="D53" s="45" t="s">
        <v>27</v>
      </c>
      <c r="E53" s="45" t="s">
        <v>1</v>
      </c>
      <c r="F53" s="5">
        <v>12.786849806825217</v>
      </c>
      <c r="G53" s="5">
        <v>12.786849806825218</v>
      </c>
      <c r="H53" s="5">
        <v>12.78684980682522</v>
      </c>
      <c r="I53" s="5">
        <v>12.786849806825217</v>
      </c>
      <c r="J53" s="5">
        <v>12.78684980682522</v>
      </c>
      <c r="K53" s="5">
        <v>12.786849806825222</v>
      </c>
      <c r="L53" s="32"/>
    </row>
    <row r="54" spans="2:12" ht="15.6" thickBot="1" x14ac:dyDescent="0.4">
      <c r="B54" s="31"/>
      <c r="C54" s="45" t="s">
        <v>10</v>
      </c>
      <c r="D54" s="45" t="s">
        <v>27</v>
      </c>
      <c r="E54" s="45" t="s">
        <v>2</v>
      </c>
      <c r="F54" s="5">
        <v>12.481580000000001</v>
      </c>
      <c r="G54" s="5">
        <v>12.481580000000001</v>
      </c>
      <c r="H54" s="5">
        <v>14.068510000000002</v>
      </c>
      <c r="I54" s="5">
        <v>6.9999999999999991</v>
      </c>
      <c r="J54" s="5">
        <v>21.534859944167998</v>
      </c>
      <c r="K54" s="5">
        <v>20.044109395698342</v>
      </c>
      <c r="L54" s="32"/>
    </row>
    <row r="55" spans="2:12" ht="15.6" thickBot="1" x14ac:dyDescent="0.4">
      <c r="B55" s="31"/>
      <c r="C55" s="45" t="s">
        <v>10</v>
      </c>
      <c r="D55" s="45" t="s">
        <v>28</v>
      </c>
      <c r="E55" s="45" t="s">
        <v>0</v>
      </c>
      <c r="F55" s="5">
        <v>14.335807271810419</v>
      </c>
      <c r="G55" s="5">
        <v>15.276664078796692</v>
      </c>
      <c r="H55" s="5">
        <v>16.955501423819385</v>
      </c>
      <c r="I55" s="5">
        <v>18.749164387112906</v>
      </c>
      <c r="J55" s="5">
        <v>18.149042254011302</v>
      </c>
      <c r="K55" s="5">
        <v>20.098683982551719</v>
      </c>
      <c r="L55" s="32"/>
    </row>
    <row r="56" spans="2:12" ht="15.6" thickBot="1" x14ac:dyDescent="0.4">
      <c r="B56" s="31"/>
      <c r="C56" s="45" t="s">
        <v>10</v>
      </c>
      <c r="D56" s="45" t="s">
        <v>28</v>
      </c>
      <c r="E56" s="45" t="s">
        <v>1</v>
      </c>
      <c r="F56" s="5">
        <v>14.335790467454252</v>
      </c>
      <c r="G56" s="5">
        <v>14.335790467454251</v>
      </c>
      <c r="H56" s="5">
        <v>14.335790467454252</v>
      </c>
      <c r="I56" s="5">
        <v>14.335790467454254</v>
      </c>
      <c r="J56" s="5">
        <v>14.335790467454254</v>
      </c>
      <c r="K56" s="5">
        <v>14.335790467454252</v>
      </c>
      <c r="L56" s="32"/>
    </row>
    <row r="57" spans="2:12" ht="15.6" thickBot="1" x14ac:dyDescent="0.4">
      <c r="B57" s="31"/>
      <c r="C57" s="45" t="s">
        <v>10</v>
      </c>
      <c r="D57" s="45" t="s">
        <v>28</v>
      </c>
      <c r="E57" s="45" t="s">
        <v>2</v>
      </c>
      <c r="F57" s="5">
        <v>14.334279999999998</v>
      </c>
      <c r="G57" s="5">
        <v>14.334280000000003</v>
      </c>
      <c r="H57" s="5">
        <v>14.965859999999997</v>
      </c>
      <c r="I57" s="5">
        <v>9.2285199999999978</v>
      </c>
      <c r="J57" s="5">
        <v>19.835085039747543</v>
      </c>
      <c r="K57" s="5">
        <v>19.082513318397986</v>
      </c>
      <c r="L57" s="32"/>
    </row>
    <row r="58" spans="2:12" ht="15.6" thickBot="1" x14ac:dyDescent="0.4">
      <c r="B58" s="31"/>
      <c r="C58" s="45" t="s">
        <v>11</v>
      </c>
      <c r="D58" s="45" t="s">
        <v>26</v>
      </c>
      <c r="E58" s="45" t="s">
        <v>0</v>
      </c>
      <c r="F58" s="5">
        <v>9.508755425343475</v>
      </c>
      <c r="G58" s="5">
        <v>11.192791964649864</v>
      </c>
      <c r="H58" s="5">
        <v>11.81329631558151</v>
      </c>
      <c r="I58" s="5">
        <v>12.847297785436549</v>
      </c>
      <c r="J58" s="5">
        <v>14.392826544128226</v>
      </c>
      <c r="K58" s="5">
        <v>16.349160316741514</v>
      </c>
      <c r="L58" s="32"/>
    </row>
    <row r="59" spans="2:12" ht="15.6" thickBot="1" x14ac:dyDescent="0.4">
      <c r="B59" s="31"/>
      <c r="C59" s="45" t="s">
        <v>11</v>
      </c>
      <c r="D59" s="45" t="s">
        <v>26</v>
      </c>
      <c r="E59" s="45" t="s">
        <v>1</v>
      </c>
      <c r="F59" s="5">
        <v>9.5079676721687356</v>
      </c>
      <c r="G59" s="5">
        <v>9.5079676721687321</v>
      </c>
      <c r="H59" s="5">
        <v>9.5079676721687321</v>
      </c>
      <c r="I59" s="5">
        <v>9.5079676721687321</v>
      </c>
      <c r="J59" s="5">
        <v>9.5079676721687356</v>
      </c>
      <c r="K59" s="5">
        <v>9.5079676721687321</v>
      </c>
      <c r="L59" s="32"/>
    </row>
    <row r="60" spans="2:12" ht="15.6" thickBot="1" x14ac:dyDescent="0.4">
      <c r="B60" s="31"/>
      <c r="C60" s="45" t="s">
        <v>11</v>
      </c>
      <c r="D60" s="45" t="s">
        <v>26</v>
      </c>
      <c r="E60" s="45" t="s">
        <v>2</v>
      </c>
      <c r="F60" s="5">
        <v>9.2948700000000013</v>
      </c>
      <c r="G60" s="5">
        <v>9.2948699999999995</v>
      </c>
      <c r="H60" s="5">
        <v>8.3973299999999984</v>
      </c>
      <c r="I60" s="5">
        <v>8.1906499999999998</v>
      </c>
      <c r="J60" s="5">
        <v>15.70421820669192</v>
      </c>
      <c r="K60" s="5">
        <v>15.314946505069257</v>
      </c>
      <c r="L60" s="32"/>
    </row>
    <row r="61" spans="2:12" ht="15.6" thickBot="1" x14ac:dyDescent="0.4">
      <c r="B61" s="31"/>
      <c r="C61" s="45" t="s">
        <v>11</v>
      </c>
      <c r="D61" s="45" t="s">
        <v>27</v>
      </c>
      <c r="E61" s="45" t="s">
        <v>0</v>
      </c>
      <c r="F61" s="5">
        <v>13.170759371072984</v>
      </c>
      <c r="G61" s="5">
        <v>16.767208023794034</v>
      </c>
      <c r="H61" s="5">
        <v>21.867872586229389</v>
      </c>
      <c r="I61" s="5">
        <v>25.825358988603558</v>
      </c>
      <c r="J61" s="5">
        <v>26.100882176052327</v>
      </c>
      <c r="K61" s="5">
        <v>31.049334823683935</v>
      </c>
      <c r="L61" s="32"/>
    </row>
    <row r="62" spans="2:12" ht="15.6" thickBot="1" x14ac:dyDescent="0.4">
      <c r="B62" s="31"/>
      <c r="C62" s="45" t="s">
        <v>11</v>
      </c>
      <c r="D62" s="45" t="s">
        <v>27</v>
      </c>
      <c r="E62" s="45" t="s">
        <v>1</v>
      </c>
      <c r="F62" s="5">
        <v>13.229815663795394</v>
      </c>
      <c r="G62" s="5">
        <v>13.229815663795394</v>
      </c>
      <c r="H62" s="5">
        <v>13.229815663795394</v>
      </c>
      <c r="I62" s="5">
        <v>13.229815663795394</v>
      </c>
      <c r="J62" s="5">
        <v>13.229815663795391</v>
      </c>
      <c r="K62" s="5">
        <v>13.229815663795392</v>
      </c>
      <c r="L62" s="32"/>
    </row>
    <row r="63" spans="2:12" ht="15.6" thickBot="1" x14ac:dyDescent="0.4">
      <c r="B63" s="31"/>
      <c r="C63" s="45" t="s">
        <v>11</v>
      </c>
      <c r="D63" s="45" t="s">
        <v>27</v>
      </c>
      <c r="E63" s="45" t="s">
        <v>2</v>
      </c>
      <c r="F63" s="5">
        <v>12.481580000000001</v>
      </c>
      <c r="G63" s="5">
        <v>12.481579999999997</v>
      </c>
      <c r="H63" s="5">
        <v>14.068509999999998</v>
      </c>
      <c r="I63" s="5">
        <v>7</v>
      </c>
      <c r="J63" s="5">
        <v>27.923926229816701</v>
      </c>
      <c r="K63" s="5">
        <v>26.804760324505892</v>
      </c>
      <c r="L63" s="32"/>
    </row>
    <row r="64" spans="2:12" ht="15.6" thickBot="1" x14ac:dyDescent="0.4">
      <c r="B64" s="31"/>
      <c r="C64" s="45" t="s">
        <v>11</v>
      </c>
      <c r="D64" s="45" t="s">
        <v>28</v>
      </c>
      <c r="E64" s="45" t="s">
        <v>0</v>
      </c>
      <c r="F64" s="5">
        <v>14.490482307822107</v>
      </c>
      <c r="G64" s="5">
        <v>15.276664078796696</v>
      </c>
      <c r="H64" s="5">
        <v>16.955501423819385</v>
      </c>
      <c r="I64" s="5">
        <v>18.749164387112899</v>
      </c>
      <c r="J64" s="5">
        <v>18.149042254011306</v>
      </c>
      <c r="K64" s="5">
        <v>20.098683982551723</v>
      </c>
      <c r="L64" s="32"/>
    </row>
    <row r="65" spans="2:12" ht="15.6" thickBot="1" x14ac:dyDescent="0.4">
      <c r="B65" s="31"/>
      <c r="C65" s="45" t="s">
        <v>11</v>
      </c>
      <c r="D65" s="45" t="s">
        <v>28</v>
      </c>
      <c r="E65" s="45" t="s">
        <v>1</v>
      </c>
      <c r="F65" s="5">
        <v>14.48926537647216</v>
      </c>
      <c r="G65" s="5">
        <v>14.489265376472156</v>
      </c>
      <c r="H65" s="5">
        <v>14.489265376472158</v>
      </c>
      <c r="I65" s="5">
        <v>14.489265376472156</v>
      </c>
      <c r="J65" s="5">
        <v>14.489265376472156</v>
      </c>
      <c r="K65" s="5">
        <v>14.489265376472156</v>
      </c>
      <c r="L65" s="32"/>
    </row>
    <row r="66" spans="2:12" ht="15.6" thickBot="1" x14ac:dyDescent="0.4">
      <c r="B66" s="31"/>
      <c r="C66" s="45" t="s">
        <v>11</v>
      </c>
      <c r="D66" s="45" t="s">
        <v>28</v>
      </c>
      <c r="E66" s="45" t="s">
        <v>2</v>
      </c>
      <c r="F66" s="5">
        <v>14.334280000000001</v>
      </c>
      <c r="G66" s="5">
        <v>14.334279999999998</v>
      </c>
      <c r="H66" s="5">
        <v>14.965859999999997</v>
      </c>
      <c r="I66" s="5">
        <v>9.2285199999999996</v>
      </c>
      <c r="J66" s="5">
        <v>29.797707827872738</v>
      </c>
      <c r="K66" s="5">
        <v>28.73906562711046</v>
      </c>
      <c r="L66" s="32"/>
    </row>
    <row r="67" spans="2:12" ht="15.6" thickBot="1" x14ac:dyDescent="0.4">
      <c r="B67" s="31"/>
      <c r="C67" s="45" t="s">
        <v>12</v>
      </c>
      <c r="D67" s="45" t="s">
        <v>28</v>
      </c>
      <c r="E67" s="45" t="s">
        <v>0</v>
      </c>
      <c r="F67" s="5">
        <v>13.748385306693601</v>
      </c>
      <c r="G67" s="5">
        <v>13.75586989300389</v>
      </c>
      <c r="H67" s="5">
        <v>13.48831293921477</v>
      </c>
      <c r="I67" s="5">
        <v>14.019963577253405</v>
      </c>
      <c r="J67" s="5">
        <v>13.987490498232612</v>
      </c>
      <c r="K67" s="5">
        <v>13.091255822228426</v>
      </c>
      <c r="L67" s="32"/>
    </row>
    <row r="68" spans="2:12" ht="15.6" thickBot="1" x14ac:dyDescent="0.4">
      <c r="B68" s="31"/>
      <c r="C68" s="45" t="s">
        <v>12</v>
      </c>
      <c r="D68" s="45" t="s">
        <v>28</v>
      </c>
      <c r="E68" s="45" t="s">
        <v>1</v>
      </c>
      <c r="F68" s="5">
        <v>13.726688639723406</v>
      </c>
      <c r="G68" s="5">
        <v>13.72668863972341</v>
      </c>
      <c r="H68" s="5">
        <v>13.726688639723408</v>
      </c>
      <c r="I68" s="5">
        <v>13.726688639723408</v>
      </c>
      <c r="J68" s="5">
        <v>13.72668863972341</v>
      </c>
      <c r="K68" s="5">
        <v>13.726688639723408</v>
      </c>
      <c r="L68" s="32"/>
    </row>
    <row r="69" spans="2:12" ht="15.6" thickBot="1" x14ac:dyDescent="0.4">
      <c r="B69" s="31"/>
      <c r="C69" s="45" t="s">
        <v>12</v>
      </c>
      <c r="D69" s="45" t="s">
        <v>28</v>
      </c>
      <c r="E69" s="45" t="s">
        <v>2</v>
      </c>
      <c r="F69" s="5">
        <v>12.5954</v>
      </c>
      <c r="G69" s="5">
        <v>12.595400000000001</v>
      </c>
      <c r="H69" s="5">
        <v>12.106070000000001</v>
      </c>
      <c r="I69" s="5">
        <v>12.960850000000001</v>
      </c>
      <c r="J69" s="5">
        <v>13.75273187667187</v>
      </c>
      <c r="K69" s="5">
        <v>13.19486966580441</v>
      </c>
      <c r="L69" s="32"/>
    </row>
    <row r="70" spans="2:12" ht="15.6" thickBot="1" x14ac:dyDescent="0.4"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35"/>
    </row>
  </sheetData>
  <mergeCells count="3">
    <mergeCell ref="C3:K3"/>
    <mergeCell ref="C4:K4"/>
    <mergeCell ref="C6: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/>
  </sheetViews>
  <sheetFormatPr defaultColWidth="8.88671875" defaultRowHeight="15" x14ac:dyDescent="0.35"/>
  <cols>
    <col min="1" max="2" width="2.6640625" style="6" customWidth="1"/>
    <col min="3" max="3" width="14.6640625" style="6" bestFit="1" customWidth="1"/>
    <col min="4" max="9" width="8.88671875" style="6"/>
    <col min="10" max="10" width="2.6640625" style="6" customWidth="1"/>
    <col min="11" max="16384" width="8.88671875" style="6"/>
  </cols>
  <sheetData>
    <row r="1" spans="2:10" ht="15.6" thickBot="1" x14ac:dyDescent="0.4"/>
    <row r="2" spans="2:10" x14ac:dyDescent="0.35">
      <c r="B2" s="28"/>
      <c r="C2" s="43"/>
      <c r="D2" s="43"/>
      <c r="E2" s="43"/>
      <c r="F2" s="43"/>
      <c r="G2" s="43"/>
      <c r="H2" s="43"/>
      <c r="I2" s="43"/>
      <c r="J2" s="30"/>
    </row>
    <row r="3" spans="2:10" x14ac:dyDescent="0.35">
      <c r="B3" s="31"/>
      <c r="C3" s="92" t="s">
        <v>64</v>
      </c>
      <c r="D3" s="92"/>
      <c r="E3" s="92"/>
      <c r="F3" s="92"/>
      <c r="G3" s="92"/>
      <c r="H3" s="92"/>
      <c r="I3" s="92"/>
      <c r="J3" s="32"/>
    </row>
    <row r="4" spans="2:10" x14ac:dyDescent="0.35">
      <c r="B4" s="31"/>
      <c r="C4" s="93" t="s">
        <v>35</v>
      </c>
      <c r="D4" s="93"/>
      <c r="E4" s="93"/>
      <c r="F4" s="93"/>
      <c r="G4" s="93"/>
      <c r="H4" s="93"/>
      <c r="I4" s="93"/>
      <c r="J4" s="32"/>
    </row>
    <row r="5" spans="2:10" x14ac:dyDescent="0.35">
      <c r="B5" s="31"/>
      <c r="C5" s="45"/>
      <c r="D5" s="45"/>
      <c r="E5" s="45"/>
      <c r="F5" s="45"/>
      <c r="G5" s="45"/>
      <c r="H5" s="45"/>
      <c r="I5" s="45"/>
      <c r="J5" s="32"/>
    </row>
    <row r="6" spans="2:10" x14ac:dyDescent="0.35">
      <c r="B6" s="31"/>
      <c r="C6" s="94" t="s">
        <v>65</v>
      </c>
      <c r="D6" s="94"/>
      <c r="E6" s="94"/>
      <c r="F6" s="94"/>
      <c r="G6" s="94"/>
      <c r="H6" s="94"/>
      <c r="I6" s="94"/>
      <c r="J6" s="32"/>
    </row>
    <row r="7" spans="2:10" x14ac:dyDescent="0.35">
      <c r="B7" s="31"/>
      <c r="C7" s="94"/>
      <c r="D7" s="94"/>
      <c r="E7" s="94"/>
      <c r="F7" s="94"/>
      <c r="G7" s="94"/>
      <c r="H7" s="94"/>
      <c r="I7" s="94"/>
      <c r="J7" s="32"/>
    </row>
    <row r="8" spans="2:10" x14ac:dyDescent="0.35">
      <c r="B8" s="31"/>
      <c r="C8" s="45"/>
      <c r="D8" s="45"/>
      <c r="E8" s="45"/>
      <c r="F8" s="45"/>
      <c r="G8" s="45"/>
      <c r="H8" s="45"/>
      <c r="I8" s="45"/>
      <c r="J8" s="32"/>
    </row>
    <row r="9" spans="2:10" ht="15.6" thickBot="1" x14ac:dyDescent="0.4">
      <c r="B9" s="31"/>
      <c r="C9" s="66" t="s">
        <v>4</v>
      </c>
      <c r="D9" s="26">
        <v>2010</v>
      </c>
      <c r="E9" s="26">
        <v>2011</v>
      </c>
      <c r="F9" s="26">
        <v>2012</v>
      </c>
      <c r="G9" s="26">
        <v>2013</v>
      </c>
      <c r="H9" s="26">
        <v>2014</v>
      </c>
      <c r="I9" s="26">
        <v>2015</v>
      </c>
      <c r="J9" s="32"/>
    </row>
    <row r="10" spans="2:10" ht="15.6" thickBot="1" x14ac:dyDescent="0.4">
      <c r="B10" s="31"/>
      <c r="C10" s="67" t="s">
        <v>0</v>
      </c>
      <c r="D10" s="5">
        <v>52.150525751010228</v>
      </c>
      <c r="E10" s="5">
        <v>49.6757504262591</v>
      </c>
      <c r="F10" s="5">
        <v>43.909921334275538</v>
      </c>
      <c r="G10" s="5">
        <v>41.10111381134444</v>
      </c>
      <c r="H10" s="5">
        <v>37.988263991426962</v>
      </c>
      <c r="I10" s="5">
        <v>33.758002818361817</v>
      </c>
      <c r="J10" s="32"/>
    </row>
    <row r="11" spans="2:10" ht="15.6" thickBot="1" x14ac:dyDescent="0.4">
      <c r="B11" s="31"/>
      <c r="C11" s="67" t="s">
        <v>1</v>
      </c>
      <c r="D11" s="5">
        <v>52.244244843567998</v>
      </c>
      <c r="E11" s="5">
        <v>52.976714541697206</v>
      </c>
      <c r="F11" s="5">
        <v>53.554463810732969</v>
      </c>
      <c r="G11" s="5">
        <v>53.785624519770117</v>
      </c>
      <c r="H11" s="5">
        <v>53.865922992575143</v>
      </c>
      <c r="I11" s="5">
        <v>54.189278624124299</v>
      </c>
      <c r="J11" s="32"/>
    </row>
    <row r="12" spans="2:10" ht="15.6" thickBot="1" x14ac:dyDescent="0.4">
      <c r="B12" s="31"/>
      <c r="C12" s="67" t="s">
        <v>2</v>
      </c>
      <c r="D12" s="5">
        <v>64.595113267451453</v>
      </c>
      <c r="E12" s="5">
        <v>58.468527969974609</v>
      </c>
      <c r="F12" s="5">
        <v>56.501603447872043</v>
      </c>
      <c r="G12" s="5">
        <v>55.2597170678753</v>
      </c>
      <c r="H12" s="5">
        <v>33.258578640160799</v>
      </c>
      <c r="I12" s="5">
        <v>33.384526683693949</v>
      </c>
      <c r="J12" s="32"/>
    </row>
    <row r="13" spans="2:10" ht="15.6" thickBot="1" x14ac:dyDescent="0.4">
      <c r="B13" s="34"/>
      <c r="C13" s="33"/>
      <c r="D13" s="33"/>
      <c r="E13" s="33"/>
      <c r="F13" s="33"/>
      <c r="G13" s="33"/>
      <c r="H13" s="33"/>
      <c r="I13" s="33"/>
      <c r="J13" s="35"/>
    </row>
  </sheetData>
  <mergeCells count="3">
    <mergeCell ref="C3:I3"/>
    <mergeCell ref="C4:I4"/>
    <mergeCell ref="C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workbookViewId="0"/>
  </sheetViews>
  <sheetFormatPr defaultColWidth="8.88671875" defaultRowHeight="15" x14ac:dyDescent="0.35"/>
  <cols>
    <col min="1" max="2" width="2.6640625" style="3" customWidth="1"/>
    <col min="3" max="3" width="24.33203125" style="3" customWidth="1"/>
    <col min="4" max="4" width="15.6640625" style="3" customWidth="1"/>
    <col min="5" max="10" width="8.88671875" style="3"/>
    <col min="11" max="11" width="2.6640625" style="3" customWidth="1"/>
    <col min="12" max="16384" width="8.88671875" style="3"/>
  </cols>
  <sheetData>
    <row r="1" spans="2:11" ht="15.6" thickBot="1" x14ac:dyDescent="0.4"/>
    <row r="2" spans="2:11" x14ac:dyDescent="0.35">
      <c r="B2" s="28"/>
      <c r="C2" s="36"/>
      <c r="D2" s="36"/>
      <c r="E2" s="29"/>
      <c r="F2" s="29"/>
      <c r="G2" s="29"/>
      <c r="H2" s="29"/>
      <c r="I2" s="29"/>
      <c r="J2" s="29"/>
      <c r="K2" s="30"/>
    </row>
    <row r="3" spans="2:11" x14ac:dyDescent="0.35">
      <c r="B3" s="31"/>
      <c r="C3" s="92" t="s">
        <v>66</v>
      </c>
      <c r="D3" s="92"/>
      <c r="E3" s="92"/>
      <c r="F3" s="92"/>
      <c r="G3" s="92"/>
      <c r="H3" s="92"/>
      <c r="I3" s="92"/>
      <c r="J3" s="92"/>
      <c r="K3" s="46"/>
    </row>
    <row r="4" spans="2:11" x14ac:dyDescent="0.35">
      <c r="B4" s="31"/>
      <c r="C4" s="93" t="s">
        <v>35</v>
      </c>
      <c r="D4" s="93"/>
      <c r="E4" s="93"/>
      <c r="F4" s="93"/>
      <c r="G4" s="93"/>
      <c r="H4" s="93"/>
      <c r="I4" s="93"/>
      <c r="J4" s="93"/>
      <c r="K4" s="46"/>
    </row>
    <row r="5" spans="2:11" x14ac:dyDescent="0.35">
      <c r="B5" s="31"/>
      <c r="C5" s="45"/>
      <c r="D5" s="45"/>
      <c r="E5" s="45"/>
      <c r="F5" s="45"/>
      <c r="G5" s="45"/>
      <c r="H5" s="45"/>
      <c r="I5" s="45"/>
      <c r="J5" s="45"/>
      <c r="K5" s="46"/>
    </row>
    <row r="6" spans="2:11" x14ac:dyDescent="0.35">
      <c r="B6" s="31"/>
      <c r="C6" s="94" t="s">
        <v>67</v>
      </c>
      <c r="D6" s="94"/>
      <c r="E6" s="94"/>
      <c r="F6" s="94"/>
      <c r="G6" s="94"/>
      <c r="H6" s="94"/>
      <c r="I6" s="94"/>
      <c r="J6" s="94"/>
      <c r="K6" s="46"/>
    </row>
    <row r="7" spans="2:11" x14ac:dyDescent="0.35">
      <c r="B7" s="31"/>
      <c r="C7" s="94"/>
      <c r="D7" s="94"/>
      <c r="E7" s="94"/>
      <c r="F7" s="94"/>
      <c r="G7" s="94"/>
      <c r="H7" s="94"/>
      <c r="I7" s="94"/>
      <c r="J7" s="94"/>
      <c r="K7" s="46"/>
    </row>
    <row r="8" spans="2:11" x14ac:dyDescent="0.35">
      <c r="B8" s="31"/>
      <c r="C8" s="45"/>
      <c r="D8" s="45"/>
      <c r="E8" s="45"/>
      <c r="F8" s="45"/>
      <c r="G8" s="45"/>
      <c r="H8" s="45"/>
      <c r="I8" s="45"/>
      <c r="J8" s="45"/>
      <c r="K8" s="46"/>
    </row>
    <row r="9" spans="2:11" ht="15.6" thickBot="1" x14ac:dyDescent="0.4">
      <c r="B9" s="31"/>
      <c r="C9" s="26" t="s">
        <v>3</v>
      </c>
      <c r="D9" s="26" t="s">
        <v>4</v>
      </c>
      <c r="E9" s="26">
        <v>2010</v>
      </c>
      <c r="F9" s="26">
        <v>2011</v>
      </c>
      <c r="G9" s="26">
        <v>2012</v>
      </c>
      <c r="H9" s="26">
        <v>2013</v>
      </c>
      <c r="I9" s="26">
        <v>2014</v>
      </c>
      <c r="J9" s="26">
        <v>2015</v>
      </c>
      <c r="K9" s="46"/>
    </row>
    <row r="10" spans="2:11" ht="15.6" thickBot="1" x14ac:dyDescent="0.4">
      <c r="B10" s="31"/>
      <c r="C10" s="45" t="s">
        <v>5</v>
      </c>
      <c r="D10" s="45" t="s">
        <v>0</v>
      </c>
      <c r="E10" s="5">
        <v>43.380694742479143</v>
      </c>
      <c r="F10" s="5">
        <v>43.07585185003532</v>
      </c>
      <c r="G10" s="5">
        <v>45.544597386745856</v>
      </c>
      <c r="H10" s="5">
        <v>41.082667712573198</v>
      </c>
      <c r="I10" s="5">
        <v>40.51857835327241</v>
      </c>
      <c r="J10" s="5">
        <v>35.969473879139443</v>
      </c>
      <c r="K10" s="32"/>
    </row>
    <row r="11" spans="2:11" ht="15.6" thickBot="1" x14ac:dyDescent="0.4">
      <c r="B11" s="31"/>
      <c r="C11" s="45" t="s">
        <v>5</v>
      </c>
      <c r="D11" s="45" t="s">
        <v>1</v>
      </c>
      <c r="E11" s="5">
        <v>43.387184272811652</v>
      </c>
      <c r="F11" s="5">
        <v>43.357261347062263</v>
      </c>
      <c r="G11" s="5">
        <v>43.392979419843847</v>
      </c>
      <c r="H11" s="5">
        <v>43.374499034924604</v>
      </c>
      <c r="I11" s="5">
        <v>43.391736725709336</v>
      </c>
      <c r="J11" s="5">
        <v>43.388923892749062</v>
      </c>
      <c r="K11" s="32"/>
    </row>
    <row r="12" spans="2:11" ht="15.6" thickBot="1" x14ac:dyDescent="0.4">
      <c r="B12" s="31"/>
      <c r="C12" s="45" t="s">
        <v>5</v>
      </c>
      <c r="D12" s="45" t="s">
        <v>2</v>
      </c>
      <c r="E12" s="5">
        <v>43.13</v>
      </c>
      <c r="F12" s="5">
        <v>43.13000000000001</v>
      </c>
      <c r="G12" s="5">
        <v>43.13000000000001</v>
      </c>
      <c r="H12" s="5">
        <v>43.13000000000001</v>
      </c>
      <c r="I12" s="5">
        <v>30.476097253271568</v>
      </c>
      <c r="J12" s="5">
        <v>30.448583257143181</v>
      </c>
      <c r="K12" s="32"/>
    </row>
    <row r="13" spans="2:11" ht="15.6" thickBot="1" x14ac:dyDescent="0.4">
      <c r="B13" s="31"/>
      <c r="C13" s="45" t="s">
        <v>6</v>
      </c>
      <c r="D13" s="45" t="s">
        <v>0</v>
      </c>
      <c r="E13" s="5">
        <v>48.634881322513181</v>
      </c>
      <c r="F13" s="5">
        <v>46.784458933134601</v>
      </c>
      <c r="G13" s="5">
        <v>38.19789800638145</v>
      </c>
      <c r="H13" s="5">
        <v>37.811253264757433</v>
      </c>
      <c r="I13" s="5">
        <v>32.824213879593479</v>
      </c>
      <c r="J13" s="5">
        <v>28.714646917904521</v>
      </c>
      <c r="K13" s="32"/>
    </row>
    <row r="14" spans="2:11" ht="15.6" thickBot="1" x14ac:dyDescent="0.4">
      <c r="B14" s="31"/>
      <c r="C14" s="45" t="s">
        <v>6</v>
      </c>
      <c r="D14" s="45" t="s">
        <v>1</v>
      </c>
      <c r="E14" s="5">
        <v>48.384355638951391</v>
      </c>
      <c r="F14" s="5">
        <v>48.3824195642826</v>
      </c>
      <c r="G14" s="5">
        <v>48.529072735055443</v>
      </c>
      <c r="H14" s="5">
        <v>48.61362079297696</v>
      </c>
      <c r="I14" s="5">
        <v>48.739137849346548</v>
      </c>
      <c r="J14" s="5">
        <v>48.943569046650651</v>
      </c>
      <c r="K14" s="32"/>
    </row>
    <row r="15" spans="2:11" ht="15.6" thickBot="1" x14ac:dyDescent="0.4">
      <c r="B15" s="31"/>
      <c r="C15" s="45" t="s">
        <v>6</v>
      </c>
      <c r="D15" s="45" t="s">
        <v>2</v>
      </c>
      <c r="E15" s="5">
        <v>71.953125</v>
      </c>
      <c r="F15" s="5">
        <v>61.209909476538257</v>
      </c>
      <c r="G15" s="5">
        <v>57.756373813792813</v>
      </c>
      <c r="H15" s="5">
        <v>55.499234705033452</v>
      </c>
      <c r="I15" s="5">
        <v>29.64173459780411</v>
      </c>
      <c r="J15" s="5">
        <v>29.775245134412888</v>
      </c>
      <c r="K15" s="32"/>
    </row>
    <row r="16" spans="2:11" ht="15.6" thickBot="1" x14ac:dyDescent="0.4">
      <c r="B16" s="31"/>
      <c r="C16" s="45" t="s">
        <v>7</v>
      </c>
      <c r="D16" s="45" t="s">
        <v>0</v>
      </c>
      <c r="E16" s="5">
        <v>55.318570598802133</v>
      </c>
      <c r="F16" s="5">
        <v>53.083957796601005</v>
      </c>
      <c r="G16" s="5">
        <v>46.302164624032812</v>
      </c>
      <c r="H16" s="5">
        <v>41.263261085686565</v>
      </c>
      <c r="I16" s="5">
        <v>37.267674831784333</v>
      </c>
      <c r="J16" s="5">
        <v>32.271658550430743</v>
      </c>
      <c r="K16" s="32"/>
    </row>
    <row r="17" spans="2:11" ht="15.6" thickBot="1" x14ac:dyDescent="0.4">
      <c r="B17" s="31"/>
      <c r="C17" s="45" t="s">
        <v>7</v>
      </c>
      <c r="D17" s="45" t="s">
        <v>1</v>
      </c>
      <c r="E17" s="5">
        <v>56.394956439168027</v>
      </c>
      <c r="F17" s="5">
        <v>56.38435937106405</v>
      </c>
      <c r="G17" s="5">
        <v>56.672109901221866</v>
      </c>
      <c r="H17" s="5">
        <v>56.562707368369743</v>
      </c>
      <c r="I17" s="5">
        <v>56.769147157297098</v>
      </c>
      <c r="J17" s="5">
        <v>56.770025035174669</v>
      </c>
      <c r="K17" s="32"/>
    </row>
    <row r="18" spans="2:11" ht="15.6" thickBot="1" x14ac:dyDescent="0.4">
      <c r="B18" s="31"/>
      <c r="C18" s="45" t="s">
        <v>7</v>
      </c>
      <c r="D18" s="45" t="s">
        <v>2</v>
      </c>
      <c r="E18" s="5">
        <v>44.8</v>
      </c>
      <c r="F18" s="5">
        <v>44.79999999999999</v>
      </c>
      <c r="G18" s="5">
        <v>44.79999999999999</v>
      </c>
      <c r="H18" s="5">
        <v>44.8</v>
      </c>
      <c r="I18" s="5">
        <v>29.255197788341253</v>
      </c>
      <c r="J18" s="5">
        <v>29.085409893597724</v>
      </c>
      <c r="K18" s="32"/>
    </row>
    <row r="19" spans="2:11" ht="15.6" thickBot="1" x14ac:dyDescent="0.4">
      <c r="B19" s="31"/>
      <c r="C19" s="45" t="s">
        <v>8</v>
      </c>
      <c r="D19" s="45" t="s">
        <v>0</v>
      </c>
      <c r="E19" s="5">
        <v>34.812489351320124</v>
      </c>
      <c r="F19" s="5">
        <v>34.818760510462084</v>
      </c>
      <c r="G19" s="5">
        <v>35.043900365510751</v>
      </c>
      <c r="H19" s="5">
        <v>36.702335628787345</v>
      </c>
      <c r="I19" s="5">
        <v>35.245903765754498</v>
      </c>
      <c r="J19" s="5">
        <v>35.750518908127489</v>
      </c>
      <c r="K19" s="32"/>
    </row>
    <row r="20" spans="2:11" ht="15.6" thickBot="1" x14ac:dyDescent="0.4">
      <c r="B20" s="31"/>
      <c r="C20" s="45" t="s">
        <v>8</v>
      </c>
      <c r="D20" s="45" t="s">
        <v>1</v>
      </c>
      <c r="E20" s="5">
        <v>34.76073030025676</v>
      </c>
      <c r="F20" s="5">
        <v>34.760730300256753</v>
      </c>
      <c r="G20" s="5">
        <v>34.760730300256753</v>
      </c>
      <c r="H20" s="5">
        <v>34.76073030025676</v>
      </c>
      <c r="I20" s="5">
        <v>34.760730300256746</v>
      </c>
      <c r="J20" s="5">
        <v>34.760730300256753</v>
      </c>
      <c r="K20" s="32"/>
    </row>
    <row r="21" spans="2:11" ht="15.6" thickBot="1" x14ac:dyDescent="0.4">
      <c r="B21" s="31"/>
      <c r="C21" s="45" t="s">
        <v>8</v>
      </c>
      <c r="D21" s="45" t="s">
        <v>2</v>
      </c>
      <c r="E21" s="5">
        <v>39.255119193692913</v>
      </c>
      <c r="F21" s="5">
        <v>39.255119193692913</v>
      </c>
      <c r="G21" s="5">
        <v>39.25511919369292</v>
      </c>
      <c r="H21" s="5">
        <v>39.255119193692913</v>
      </c>
      <c r="I21" s="5">
        <v>39.255119193692913</v>
      </c>
      <c r="J21" s="5">
        <v>39.25511919369292</v>
      </c>
      <c r="K21" s="32"/>
    </row>
    <row r="22" spans="2:11" ht="15.6" thickBot="1" x14ac:dyDescent="0.4">
      <c r="B22" s="31"/>
      <c r="C22" s="45" t="s">
        <v>9</v>
      </c>
      <c r="D22" s="45" t="s">
        <v>0</v>
      </c>
      <c r="E22" s="5">
        <v>50.518873508881491</v>
      </c>
      <c r="F22" s="5">
        <v>49.498031631657788</v>
      </c>
      <c r="G22" s="5">
        <v>39.982959063530991</v>
      </c>
      <c r="H22" s="5">
        <v>38.577865297155569</v>
      </c>
      <c r="I22" s="5">
        <v>33.89251366836573</v>
      </c>
      <c r="J22" s="5">
        <v>30.184700747751993</v>
      </c>
      <c r="K22" s="32"/>
    </row>
    <row r="23" spans="2:11" ht="15.6" thickBot="1" x14ac:dyDescent="0.4">
      <c r="B23" s="31"/>
      <c r="C23" s="45" t="s">
        <v>9</v>
      </c>
      <c r="D23" s="45" t="s">
        <v>1</v>
      </c>
      <c r="E23" s="5">
        <v>52.113669737419514</v>
      </c>
      <c r="F23" s="5">
        <v>52.362926220035732</v>
      </c>
      <c r="G23" s="5">
        <v>52.629186828262995</v>
      </c>
      <c r="H23" s="5">
        <v>52.696075477452311</v>
      </c>
      <c r="I23" s="5">
        <v>52.578045607958806</v>
      </c>
      <c r="J23" s="5">
        <v>52.54072472121981</v>
      </c>
      <c r="K23" s="32"/>
    </row>
    <row r="24" spans="2:11" ht="15.6" thickBot="1" x14ac:dyDescent="0.4">
      <c r="B24" s="31"/>
      <c r="C24" s="45" t="s">
        <v>9</v>
      </c>
      <c r="D24" s="45" t="s">
        <v>2</v>
      </c>
      <c r="E24" s="5">
        <v>65.999999999999986</v>
      </c>
      <c r="F24" s="5">
        <v>61.20990947653825</v>
      </c>
      <c r="G24" s="5">
        <v>57.756373813792813</v>
      </c>
      <c r="H24" s="5">
        <v>55.499234705033466</v>
      </c>
      <c r="I24" s="5">
        <v>30.696182905522779</v>
      </c>
      <c r="J24" s="5">
        <v>30.852301061778974</v>
      </c>
      <c r="K24" s="32"/>
    </row>
    <row r="25" spans="2:11" ht="15.6" thickBot="1" x14ac:dyDescent="0.4">
      <c r="B25" s="31"/>
      <c r="C25" s="45" t="s">
        <v>10</v>
      </c>
      <c r="D25" s="45" t="s">
        <v>0</v>
      </c>
      <c r="E25" s="5">
        <v>94.856429199532101</v>
      </c>
      <c r="F25" s="5">
        <v>77.686795291897099</v>
      </c>
      <c r="G25" s="5">
        <v>66.789115513338643</v>
      </c>
      <c r="H25" s="5">
        <v>56.092283792285258</v>
      </c>
      <c r="I25" s="5">
        <v>59.94671633423647</v>
      </c>
      <c r="J25" s="5">
        <v>51.060575830387435</v>
      </c>
      <c r="K25" s="32"/>
    </row>
    <row r="26" spans="2:11" ht="15.6" thickBot="1" x14ac:dyDescent="0.4">
      <c r="B26" s="31"/>
      <c r="C26" s="45" t="s">
        <v>10</v>
      </c>
      <c r="D26" s="45" t="s">
        <v>1</v>
      </c>
      <c r="E26" s="5">
        <v>95.424304838741591</v>
      </c>
      <c r="F26" s="5">
        <v>96.640030438605137</v>
      </c>
      <c r="G26" s="5">
        <v>95.983909321745145</v>
      </c>
      <c r="H26" s="5">
        <v>96.406494699655582</v>
      </c>
      <c r="I26" s="5">
        <v>96.293546296394211</v>
      </c>
      <c r="J26" s="5">
        <v>96.231809426211612</v>
      </c>
      <c r="K26" s="32"/>
    </row>
    <row r="27" spans="2:11" ht="15.6" thickBot="1" x14ac:dyDescent="0.4">
      <c r="B27" s="31"/>
      <c r="C27" s="45" t="s">
        <v>10</v>
      </c>
      <c r="D27" s="45" t="s">
        <v>2</v>
      </c>
      <c r="E27" s="5">
        <v>70.000000000000014</v>
      </c>
      <c r="F27" s="5">
        <v>70</v>
      </c>
      <c r="G27" s="5">
        <v>70.000000000000014</v>
      </c>
      <c r="H27" s="5">
        <v>70</v>
      </c>
      <c r="I27" s="5">
        <v>54.496783064729428</v>
      </c>
      <c r="J27" s="5">
        <v>54.413648176894789</v>
      </c>
      <c r="K27" s="32"/>
    </row>
    <row r="28" spans="2:11" ht="15.6" thickBot="1" x14ac:dyDescent="0.4">
      <c r="B28" s="31"/>
      <c r="C28" s="45" t="s">
        <v>11</v>
      </c>
      <c r="D28" s="45" t="s">
        <v>0</v>
      </c>
      <c r="E28" s="5">
        <v>67.078829392407812</v>
      </c>
      <c r="F28" s="5">
        <v>56.819335175946854</v>
      </c>
      <c r="G28" s="5">
        <v>52.24774495514945</v>
      </c>
      <c r="H28" s="5">
        <v>45.538707502531302</v>
      </c>
      <c r="I28" s="5">
        <v>43.787582136946483</v>
      </c>
      <c r="J28" s="5">
        <v>37.852894852866825</v>
      </c>
      <c r="K28" s="32"/>
    </row>
    <row r="29" spans="2:11" ht="15.6" thickBot="1" x14ac:dyDescent="0.4">
      <c r="B29" s="31"/>
      <c r="C29" s="45" t="s">
        <v>11</v>
      </c>
      <c r="D29" s="45" t="s">
        <v>1</v>
      </c>
      <c r="E29" s="5">
        <v>67.001013717193672</v>
      </c>
      <c r="F29" s="5">
        <v>67.273850035805239</v>
      </c>
      <c r="G29" s="5">
        <v>67.447404394816743</v>
      </c>
      <c r="H29" s="5">
        <v>67.576943953604541</v>
      </c>
      <c r="I29" s="5">
        <v>67.96831321252661</v>
      </c>
      <c r="J29" s="5">
        <v>67.829716331465363</v>
      </c>
      <c r="K29" s="32"/>
    </row>
    <row r="30" spans="2:11" ht="15.6" thickBot="1" x14ac:dyDescent="0.4">
      <c r="B30" s="31"/>
      <c r="C30" s="45" t="s">
        <v>11</v>
      </c>
      <c r="D30" s="45" t="s">
        <v>2</v>
      </c>
      <c r="E30" s="5">
        <v>70.000000000000014</v>
      </c>
      <c r="F30" s="5">
        <v>70</v>
      </c>
      <c r="G30" s="5">
        <v>70.000000000000014</v>
      </c>
      <c r="H30" s="5">
        <v>70.000000000000028</v>
      </c>
      <c r="I30" s="5">
        <v>39.877310830517679</v>
      </c>
      <c r="J30" s="5">
        <v>39.778068122996395</v>
      </c>
      <c r="K30" s="32"/>
    </row>
    <row r="31" spans="2:11" ht="15.6" thickBot="1" x14ac:dyDescent="0.4">
      <c r="B31" s="31"/>
      <c r="C31" s="45" t="s">
        <v>12</v>
      </c>
      <c r="D31" s="45" t="s">
        <v>0</v>
      </c>
      <c r="E31" s="5">
        <v>85.204952827005414</v>
      </c>
      <c r="F31" s="5">
        <v>85.000435724827526</v>
      </c>
      <c r="G31" s="5">
        <v>84.284442175296689</v>
      </c>
      <c r="H31" s="5">
        <v>82.916585354436762</v>
      </c>
      <c r="I31" s="5">
        <v>80.644887281508389</v>
      </c>
      <c r="J31" s="5">
        <v>82.388239824022904</v>
      </c>
      <c r="K31" s="32"/>
    </row>
    <row r="32" spans="2:11" ht="15.6" thickBot="1" x14ac:dyDescent="0.4">
      <c r="B32" s="31"/>
      <c r="C32" s="45" t="s">
        <v>12</v>
      </c>
      <c r="D32" s="45" t="s">
        <v>1</v>
      </c>
      <c r="E32" s="5">
        <v>85.358517527989875</v>
      </c>
      <c r="F32" s="5">
        <v>85.358517527989861</v>
      </c>
      <c r="G32" s="5">
        <v>85.358517527989875</v>
      </c>
      <c r="H32" s="5">
        <v>85.358517527989861</v>
      </c>
      <c r="I32" s="5">
        <v>85.358517527989875</v>
      </c>
      <c r="J32" s="5">
        <v>85.358517527989861</v>
      </c>
      <c r="K32" s="32"/>
    </row>
    <row r="33" spans="2:11" ht="15.6" thickBot="1" x14ac:dyDescent="0.4">
      <c r="B33" s="31"/>
      <c r="C33" s="45" t="s">
        <v>12</v>
      </c>
      <c r="D33" s="45" t="s">
        <v>2</v>
      </c>
      <c r="E33" s="5">
        <v>65.099999999999994</v>
      </c>
      <c r="F33" s="5">
        <v>65.099999999999994</v>
      </c>
      <c r="G33" s="5">
        <v>65.09999999999998</v>
      </c>
      <c r="H33" s="5">
        <v>65.100000000000009</v>
      </c>
      <c r="I33" s="5">
        <v>113.19598490746485</v>
      </c>
      <c r="J33" s="5">
        <v>113.19598490746485</v>
      </c>
      <c r="K33" s="32"/>
    </row>
    <row r="34" spans="2:11" ht="15.6" thickBot="1" x14ac:dyDescent="0.4">
      <c r="B34" s="34"/>
      <c r="C34" s="33"/>
      <c r="D34" s="33"/>
      <c r="E34" s="33"/>
      <c r="F34" s="33"/>
      <c r="G34" s="33"/>
      <c r="H34" s="33"/>
      <c r="I34" s="33"/>
      <c r="J34" s="33"/>
      <c r="K34" s="35"/>
    </row>
  </sheetData>
  <mergeCells count="3">
    <mergeCell ref="C3:J3"/>
    <mergeCell ref="C4:J4"/>
    <mergeCell ref="C6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0"/>
  <sheetViews>
    <sheetView workbookViewId="0"/>
  </sheetViews>
  <sheetFormatPr defaultColWidth="8.88671875" defaultRowHeight="15" x14ac:dyDescent="0.35"/>
  <cols>
    <col min="1" max="2" width="2.6640625" style="6" customWidth="1"/>
    <col min="3" max="3" width="23" style="6" customWidth="1"/>
    <col min="4" max="4" width="16.6640625" style="6" bestFit="1" customWidth="1"/>
    <col min="5" max="5" width="15.44140625" style="6" customWidth="1"/>
    <col min="6" max="11" width="8.88671875" style="6"/>
    <col min="12" max="12" width="2.6640625" style="6" customWidth="1"/>
    <col min="13" max="16384" width="8.88671875" style="6"/>
  </cols>
  <sheetData>
    <row r="1" spans="2:12" ht="15.6" thickBot="1" x14ac:dyDescent="0.4"/>
    <row r="2" spans="2:12" x14ac:dyDescent="0.35">
      <c r="B2" s="28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2:12" x14ac:dyDescent="0.35">
      <c r="B3" s="31"/>
      <c r="C3" s="92" t="s">
        <v>68</v>
      </c>
      <c r="D3" s="92"/>
      <c r="E3" s="92"/>
      <c r="F3" s="92"/>
      <c r="G3" s="92"/>
      <c r="H3" s="92"/>
      <c r="I3" s="92"/>
      <c r="J3" s="92"/>
      <c r="K3" s="92"/>
      <c r="L3" s="32"/>
    </row>
    <row r="4" spans="2:12" x14ac:dyDescent="0.35">
      <c r="B4" s="31"/>
      <c r="C4" s="93" t="s">
        <v>35</v>
      </c>
      <c r="D4" s="93"/>
      <c r="E4" s="93"/>
      <c r="F4" s="93"/>
      <c r="G4" s="93"/>
      <c r="H4" s="93"/>
      <c r="I4" s="93"/>
      <c r="J4" s="93"/>
      <c r="K4" s="93"/>
      <c r="L4" s="32"/>
    </row>
    <row r="5" spans="2:12" x14ac:dyDescent="0.35">
      <c r="B5" s="31"/>
      <c r="C5" s="25"/>
      <c r="D5" s="45"/>
      <c r="E5" s="45"/>
      <c r="F5" s="45"/>
      <c r="G5" s="45"/>
      <c r="H5" s="45"/>
      <c r="I5" s="45"/>
      <c r="J5" s="45"/>
      <c r="K5" s="45"/>
      <c r="L5" s="32"/>
    </row>
    <row r="6" spans="2:12" x14ac:dyDescent="0.35">
      <c r="B6" s="31"/>
      <c r="C6" s="94" t="s">
        <v>69</v>
      </c>
      <c r="D6" s="94"/>
      <c r="E6" s="94"/>
      <c r="F6" s="94"/>
      <c r="G6" s="94"/>
      <c r="H6" s="94"/>
      <c r="I6" s="94"/>
      <c r="J6" s="94"/>
      <c r="K6" s="94"/>
      <c r="L6" s="32"/>
    </row>
    <row r="7" spans="2:12" x14ac:dyDescent="0.35">
      <c r="B7" s="31"/>
      <c r="C7" s="94"/>
      <c r="D7" s="94"/>
      <c r="E7" s="94"/>
      <c r="F7" s="94"/>
      <c r="G7" s="94"/>
      <c r="H7" s="94"/>
      <c r="I7" s="94"/>
      <c r="J7" s="94"/>
      <c r="K7" s="94"/>
      <c r="L7" s="32"/>
    </row>
    <row r="8" spans="2:12" x14ac:dyDescent="0.35">
      <c r="B8" s="31"/>
      <c r="C8" s="25"/>
      <c r="D8" s="45"/>
      <c r="E8" s="45"/>
      <c r="F8" s="45"/>
      <c r="G8" s="45"/>
      <c r="H8" s="45"/>
      <c r="I8" s="45"/>
      <c r="J8" s="45"/>
      <c r="K8" s="45"/>
      <c r="L8" s="32"/>
    </row>
    <row r="9" spans="2:12" ht="15.6" thickBot="1" x14ac:dyDescent="0.4">
      <c r="B9" s="31"/>
      <c r="C9" s="26" t="s">
        <v>3</v>
      </c>
      <c r="D9" s="26" t="s">
        <v>25</v>
      </c>
      <c r="E9" s="26" t="s">
        <v>4</v>
      </c>
      <c r="F9" s="26">
        <v>2010</v>
      </c>
      <c r="G9" s="26">
        <v>2011</v>
      </c>
      <c r="H9" s="26">
        <v>2012</v>
      </c>
      <c r="I9" s="26">
        <v>2013</v>
      </c>
      <c r="J9" s="26">
        <v>2014</v>
      </c>
      <c r="K9" s="26">
        <v>2015</v>
      </c>
      <c r="L9" s="32"/>
    </row>
    <row r="10" spans="2:12" ht="15.6" thickBot="1" x14ac:dyDescent="0.4">
      <c r="B10" s="31"/>
      <c r="C10" s="45" t="s">
        <v>5</v>
      </c>
      <c r="D10" s="45" t="s">
        <v>26</v>
      </c>
      <c r="E10" s="45" t="s">
        <v>0</v>
      </c>
      <c r="F10" s="5">
        <v>43.151632544090383</v>
      </c>
      <c r="G10" s="5">
        <v>42.892150200809148</v>
      </c>
      <c r="H10" s="5">
        <v>45.311910332320494</v>
      </c>
      <c r="I10" s="5">
        <v>40.844936646354753</v>
      </c>
      <c r="J10" s="5">
        <v>40.23495324596351</v>
      </c>
      <c r="K10" s="5">
        <v>35.611175014028426</v>
      </c>
      <c r="L10" s="32"/>
    </row>
    <row r="11" spans="2:12" ht="15.6" thickBot="1" x14ac:dyDescent="0.4">
      <c r="B11" s="31"/>
      <c r="C11" s="45" t="s">
        <v>5</v>
      </c>
      <c r="D11" s="45" t="s">
        <v>26</v>
      </c>
      <c r="E11" s="45" t="s">
        <v>1</v>
      </c>
      <c r="F11" s="5">
        <v>43.150621668174487</v>
      </c>
      <c r="G11" s="5">
        <v>43.150621668174466</v>
      </c>
      <c r="H11" s="5">
        <v>43.150621668174466</v>
      </c>
      <c r="I11" s="5">
        <v>43.150621668174473</v>
      </c>
      <c r="J11" s="5">
        <v>43.150621668174459</v>
      </c>
      <c r="K11" s="5">
        <v>43.150621668174473</v>
      </c>
      <c r="L11" s="32"/>
    </row>
    <row r="12" spans="2:12" ht="15.6" thickBot="1" x14ac:dyDescent="0.4">
      <c r="B12" s="31"/>
      <c r="C12" s="45" t="s">
        <v>5</v>
      </c>
      <c r="D12" s="45" t="s">
        <v>26</v>
      </c>
      <c r="E12" s="45" t="s">
        <v>2</v>
      </c>
      <c r="F12" s="5">
        <v>43.13</v>
      </c>
      <c r="G12" s="5">
        <v>43.13</v>
      </c>
      <c r="H12" s="5">
        <v>43.13</v>
      </c>
      <c r="I12" s="5">
        <v>43.13</v>
      </c>
      <c r="J12" s="5">
        <v>30.293604175298395</v>
      </c>
      <c r="K12" s="5">
        <v>30.293604175298388</v>
      </c>
      <c r="L12" s="32"/>
    </row>
    <row r="13" spans="2:12" ht="15.6" thickBot="1" x14ac:dyDescent="0.4">
      <c r="B13" s="31"/>
      <c r="C13" s="45" t="s">
        <v>5</v>
      </c>
      <c r="D13" s="45" t="s">
        <v>27</v>
      </c>
      <c r="E13" s="45" t="s">
        <v>0</v>
      </c>
      <c r="F13" s="5">
        <v>77.789187201520164</v>
      </c>
      <c r="G13" s="5">
        <v>75</v>
      </c>
      <c r="H13" s="5">
        <v>76.785714285714292</v>
      </c>
      <c r="I13" s="5">
        <v>75</v>
      </c>
      <c r="J13" s="5">
        <v>79.838028539999996</v>
      </c>
      <c r="K13" s="5">
        <v>77.71992951</v>
      </c>
      <c r="L13" s="32"/>
    </row>
    <row r="14" spans="2:12" ht="15.6" thickBot="1" x14ac:dyDescent="0.4">
      <c r="B14" s="31"/>
      <c r="C14" s="45" t="s">
        <v>5</v>
      </c>
      <c r="D14" s="45" t="s">
        <v>27</v>
      </c>
      <c r="E14" s="45" t="s">
        <v>1</v>
      </c>
      <c r="F14" s="5">
        <v>78.864764901185609</v>
      </c>
      <c r="G14" s="5">
        <v>78.864764901185609</v>
      </c>
      <c r="H14" s="5">
        <v>78.864764901185609</v>
      </c>
      <c r="I14" s="5">
        <v>78.864764901185609</v>
      </c>
      <c r="J14" s="5">
        <v>78.864764901185609</v>
      </c>
      <c r="K14" s="5">
        <v>78.864764901185595</v>
      </c>
      <c r="L14" s="32"/>
    </row>
    <row r="15" spans="2:12" ht="15.6" thickBot="1" x14ac:dyDescent="0.4">
      <c r="B15" s="31"/>
      <c r="C15" s="45" t="s">
        <v>5</v>
      </c>
      <c r="D15" s="45" t="s">
        <v>27</v>
      </c>
      <c r="E15" s="45" t="s">
        <v>2</v>
      </c>
      <c r="F15" s="5">
        <v>43.13</v>
      </c>
      <c r="G15" s="5">
        <v>43.13000000000001</v>
      </c>
      <c r="H15" s="5">
        <v>43.13</v>
      </c>
      <c r="I15" s="5">
        <v>43.13</v>
      </c>
      <c r="J15" s="5">
        <v>49.938098370390527</v>
      </c>
      <c r="K15" s="5">
        <v>49.93809837039052</v>
      </c>
      <c r="L15" s="32"/>
    </row>
    <row r="16" spans="2:12" ht="15.6" thickBot="1" x14ac:dyDescent="0.4">
      <c r="B16" s="31"/>
      <c r="C16" s="45" t="s">
        <v>5</v>
      </c>
      <c r="D16" s="45" t="s">
        <v>28</v>
      </c>
      <c r="E16" s="45" t="s">
        <v>0</v>
      </c>
      <c r="F16" s="5">
        <v>23.000000000000004</v>
      </c>
      <c r="G16" s="5">
        <v>23</v>
      </c>
      <c r="H16" s="5">
        <v>65.576470588235267</v>
      </c>
      <c r="I16" s="5">
        <v>65.576470588235267</v>
      </c>
      <c r="J16" s="5">
        <v>23</v>
      </c>
      <c r="K16" s="5">
        <v>39.473890034782642</v>
      </c>
      <c r="L16" s="32"/>
    </row>
    <row r="17" spans="2:12" ht="15.6" thickBot="1" x14ac:dyDescent="0.4">
      <c r="B17" s="31"/>
      <c r="C17" s="45" t="s">
        <v>5</v>
      </c>
      <c r="D17" s="45" t="s">
        <v>28</v>
      </c>
      <c r="E17" s="45" t="s">
        <v>1</v>
      </c>
      <c r="F17" s="5">
        <v>23.000000000000004</v>
      </c>
      <c r="G17" s="5">
        <v>23</v>
      </c>
      <c r="H17" s="5">
        <v>23</v>
      </c>
      <c r="I17" s="5">
        <v>23</v>
      </c>
      <c r="J17" s="5">
        <v>22.999999999999996</v>
      </c>
      <c r="K17" s="5">
        <v>23</v>
      </c>
      <c r="L17" s="32"/>
    </row>
    <row r="18" spans="2:12" ht="15.6" thickBot="1" x14ac:dyDescent="0.4">
      <c r="B18" s="31"/>
      <c r="C18" s="45" t="s">
        <v>5</v>
      </c>
      <c r="D18" s="45" t="s">
        <v>28</v>
      </c>
      <c r="E18" s="45" t="s">
        <v>2</v>
      </c>
      <c r="F18" s="5">
        <v>43.13000000000001</v>
      </c>
      <c r="G18" s="5">
        <v>43.13000000000001</v>
      </c>
      <c r="H18" s="5">
        <v>43.13</v>
      </c>
      <c r="I18" s="5">
        <v>43.13</v>
      </c>
      <c r="J18" s="5">
        <v>65.288335524774695</v>
      </c>
      <c r="K18" s="5">
        <v>65.288335524774709</v>
      </c>
      <c r="L18" s="32"/>
    </row>
    <row r="19" spans="2:12" ht="15.6" thickBot="1" x14ac:dyDescent="0.4">
      <c r="B19" s="31"/>
      <c r="C19" s="45" t="s">
        <v>6</v>
      </c>
      <c r="D19" s="45" t="s">
        <v>26</v>
      </c>
      <c r="E19" s="45" t="s">
        <v>0</v>
      </c>
      <c r="F19" s="5">
        <v>44.330029255800163</v>
      </c>
      <c r="G19" s="5">
        <v>41.607887870756571</v>
      </c>
      <c r="H19" s="5">
        <v>35.826031787592363</v>
      </c>
      <c r="I19" s="5">
        <v>36.749806003217678</v>
      </c>
      <c r="J19" s="5">
        <v>29.661564711082356</v>
      </c>
      <c r="K19" s="5">
        <v>24.775706849325818</v>
      </c>
      <c r="L19" s="32"/>
    </row>
    <row r="20" spans="2:12" ht="15.6" thickBot="1" x14ac:dyDescent="0.4">
      <c r="B20" s="31"/>
      <c r="C20" s="45" t="s">
        <v>6</v>
      </c>
      <c r="D20" s="45" t="s">
        <v>26</v>
      </c>
      <c r="E20" s="45" t="s">
        <v>1</v>
      </c>
      <c r="F20" s="5">
        <v>44.345746834724714</v>
      </c>
      <c r="G20" s="5">
        <v>44.3457468347247</v>
      </c>
      <c r="H20" s="5">
        <v>44.345746834724707</v>
      </c>
      <c r="I20" s="5">
        <v>44.345746834724707</v>
      </c>
      <c r="J20" s="5">
        <v>44.345746834724714</v>
      </c>
      <c r="K20" s="5">
        <v>44.345746834724714</v>
      </c>
      <c r="L20" s="32"/>
    </row>
    <row r="21" spans="2:12" ht="15.6" thickBot="1" x14ac:dyDescent="0.4">
      <c r="B21" s="31"/>
      <c r="C21" s="45" t="s">
        <v>6</v>
      </c>
      <c r="D21" s="45" t="s">
        <v>26</v>
      </c>
      <c r="E21" s="45" t="s">
        <v>2</v>
      </c>
      <c r="F21" s="5">
        <v>71.953125000000014</v>
      </c>
      <c r="G21" s="5">
        <v>61.209909476538236</v>
      </c>
      <c r="H21" s="5">
        <v>57.756373813792798</v>
      </c>
      <c r="I21" s="5">
        <v>55.499234705033444</v>
      </c>
      <c r="J21" s="5">
        <v>26.990239958864429</v>
      </c>
      <c r="K21" s="5">
        <v>26.990239958864436</v>
      </c>
      <c r="L21" s="32"/>
    </row>
    <row r="22" spans="2:12" ht="15.6" thickBot="1" x14ac:dyDescent="0.4">
      <c r="B22" s="31"/>
      <c r="C22" s="45" t="s">
        <v>6</v>
      </c>
      <c r="D22" s="45" t="s">
        <v>27</v>
      </c>
      <c r="E22" s="45" t="s">
        <v>0</v>
      </c>
      <c r="F22" s="5">
        <v>61.567883207907812</v>
      </c>
      <c r="G22" s="5">
        <v>67.350629667289567</v>
      </c>
      <c r="H22" s="5">
        <v>52.477838216596609</v>
      </c>
      <c r="I22" s="5">
        <v>44.375399718852762</v>
      </c>
      <c r="J22" s="5">
        <v>47.161813350500765</v>
      </c>
      <c r="K22" s="5">
        <v>47.329455637870645</v>
      </c>
      <c r="L22" s="32"/>
    </row>
    <row r="23" spans="2:12" ht="15.6" thickBot="1" x14ac:dyDescent="0.4">
      <c r="B23" s="31"/>
      <c r="C23" s="45" t="s">
        <v>6</v>
      </c>
      <c r="D23" s="45" t="s">
        <v>27</v>
      </c>
      <c r="E23" s="45" t="s">
        <v>1</v>
      </c>
      <c r="F23" s="5">
        <v>56.333021519552432</v>
      </c>
      <c r="G23" s="5">
        <v>56.333021519552425</v>
      </c>
      <c r="H23" s="5">
        <v>56.333021519552425</v>
      </c>
      <c r="I23" s="5">
        <v>56.333021519552418</v>
      </c>
      <c r="J23" s="5">
        <v>56.333021519552446</v>
      </c>
      <c r="K23" s="5">
        <v>56.333021519552432</v>
      </c>
      <c r="L23" s="32"/>
    </row>
    <row r="24" spans="2:12" ht="15.6" thickBot="1" x14ac:dyDescent="0.4">
      <c r="B24" s="31"/>
      <c r="C24" s="45" t="s">
        <v>6</v>
      </c>
      <c r="D24" s="45" t="s">
        <v>27</v>
      </c>
      <c r="E24" s="45" t="s">
        <v>2</v>
      </c>
      <c r="F24" s="5">
        <v>71.953125</v>
      </c>
      <c r="G24" s="5">
        <v>61.209909476538243</v>
      </c>
      <c r="H24" s="5">
        <v>57.756373813792798</v>
      </c>
      <c r="I24" s="5">
        <v>55.499234705033444</v>
      </c>
      <c r="J24" s="5">
        <v>31.966570701812955</v>
      </c>
      <c r="K24" s="5">
        <v>31.966570701812969</v>
      </c>
      <c r="L24" s="32"/>
    </row>
    <row r="25" spans="2:12" ht="15.6" thickBot="1" x14ac:dyDescent="0.4">
      <c r="B25" s="31"/>
      <c r="C25" s="45" t="s">
        <v>6</v>
      </c>
      <c r="D25" s="45" t="s">
        <v>28</v>
      </c>
      <c r="E25" s="45" t="s">
        <v>0</v>
      </c>
      <c r="F25" s="5">
        <v>78.580698656115317</v>
      </c>
      <c r="G25" s="5">
        <v>77.600211292417043</v>
      </c>
      <c r="H25" s="5">
        <v>45.926652844376022</v>
      </c>
      <c r="I25" s="5">
        <v>39.683334860390978</v>
      </c>
      <c r="J25" s="5">
        <v>43.141193335513002</v>
      </c>
      <c r="K25" s="5">
        <v>42.332634375507517</v>
      </c>
      <c r="L25" s="32"/>
    </row>
    <row r="26" spans="2:12" ht="15.6" thickBot="1" x14ac:dyDescent="0.4">
      <c r="B26" s="31"/>
      <c r="C26" s="45" t="s">
        <v>6</v>
      </c>
      <c r="D26" s="45" t="s">
        <v>28</v>
      </c>
      <c r="E26" s="45" t="s">
        <v>1</v>
      </c>
      <c r="F26" s="5">
        <v>81.310623396766076</v>
      </c>
      <c r="G26" s="5">
        <v>81.310623396766104</v>
      </c>
      <c r="H26" s="5">
        <v>81.31062339676609</v>
      </c>
      <c r="I26" s="5">
        <v>81.310623396766061</v>
      </c>
      <c r="J26" s="5">
        <v>81.31062339676609</v>
      </c>
      <c r="K26" s="5">
        <v>81.310623396766076</v>
      </c>
      <c r="L26" s="32"/>
    </row>
    <row r="27" spans="2:12" ht="15.6" thickBot="1" x14ac:dyDescent="0.4">
      <c r="B27" s="31"/>
      <c r="C27" s="45" t="s">
        <v>6</v>
      </c>
      <c r="D27" s="45" t="s">
        <v>28</v>
      </c>
      <c r="E27" s="45" t="s">
        <v>2</v>
      </c>
      <c r="F27" s="5">
        <v>71.953125</v>
      </c>
      <c r="G27" s="5">
        <v>61.20990947653825</v>
      </c>
      <c r="H27" s="5">
        <v>57.756373813792791</v>
      </c>
      <c r="I27" s="5">
        <v>55.499234705033452</v>
      </c>
      <c r="J27" s="5">
        <v>55.043951003536236</v>
      </c>
      <c r="K27" s="5">
        <v>55.04395100353625</v>
      </c>
      <c r="L27" s="32"/>
    </row>
    <row r="28" spans="2:12" ht="15.6" thickBot="1" x14ac:dyDescent="0.4">
      <c r="B28" s="31"/>
      <c r="C28" s="45" t="s">
        <v>7</v>
      </c>
      <c r="D28" s="45" t="s">
        <v>26</v>
      </c>
      <c r="E28" s="45" t="s">
        <v>0</v>
      </c>
      <c r="F28" s="5">
        <v>52.87971890287006</v>
      </c>
      <c r="G28" s="5">
        <v>51.705348814286687</v>
      </c>
      <c r="H28" s="5">
        <v>44.708317492337414</v>
      </c>
      <c r="I28" s="5">
        <v>39.689050383598484</v>
      </c>
      <c r="J28" s="5">
        <v>35.64194105905792</v>
      </c>
      <c r="K28" s="5">
        <v>31.157070802277289</v>
      </c>
      <c r="L28" s="32"/>
    </row>
    <row r="29" spans="2:12" ht="15.6" thickBot="1" x14ac:dyDescent="0.4">
      <c r="B29" s="31"/>
      <c r="C29" s="45" t="s">
        <v>7</v>
      </c>
      <c r="D29" s="45" t="s">
        <v>26</v>
      </c>
      <c r="E29" s="45" t="s">
        <v>1</v>
      </c>
      <c r="F29" s="5">
        <v>53.763050646541188</v>
      </c>
      <c r="G29" s="5">
        <v>53.763050646541181</v>
      </c>
      <c r="H29" s="5">
        <v>53.763050646541195</v>
      </c>
      <c r="I29" s="5">
        <v>53.763050646541188</v>
      </c>
      <c r="J29" s="5">
        <v>53.763050646541167</v>
      </c>
      <c r="K29" s="5">
        <v>53.763050646541181</v>
      </c>
      <c r="L29" s="32"/>
    </row>
    <row r="30" spans="2:12" ht="15.6" thickBot="1" x14ac:dyDescent="0.4">
      <c r="B30" s="31"/>
      <c r="C30" s="45" t="s">
        <v>7</v>
      </c>
      <c r="D30" s="45" t="s">
        <v>26</v>
      </c>
      <c r="E30" s="45" t="s">
        <v>2</v>
      </c>
      <c r="F30" s="5">
        <v>44.8</v>
      </c>
      <c r="G30" s="5">
        <v>44.79999999999999</v>
      </c>
      <c r="H30" s="5">
        <v>44.800000000000004</v>
      </c>
      <c r="I30" s="5">
        <v>44.8</v>
      </c>
      <c r="J30" s="5">
        <v>27.628408307061477</v>
      </c>
      <c r="K30" s="5">
        <v>27.628408307061481</v>
      </c>
      <c r="L30" s="32"/>
    </row>
    <row r="31" spans="2:12" ht="15.6" thickBot="1" x14ac:dyDescent="0.4">
      <c r="B31" s="31"/>
      <c r="C31" s="45" t="s">
        <v>7</v>
      </c>
      <c r="D31" s="45" t="s">
        <v>27</v>
      </c>
      <c r="E31" s="45" t="s">
        <v>0</v>
      </c>
      <c r="F31" s="5">
        <v>41.433676122720222</v>
      </c>
      <c r="G31" s="5">
        <v>78.215431270369166</v>
      </c>
      <c r="H31" s="5">
        <v>81.854327287138588</v>
      </c>
      <c r="I31" s="5">
        <v>99.798779634061034</v>
      </c>
      <c r="J31" s="5">
        <v>98.151227473002947</v>
      </c>
      <c r="K31" s="5">
        <v>71.532738370295576</v>
      </c>
      <c r="L31" s="32"/>
    </row>
    <row r="32" spans="2:12" ht="15.6" thickBot="1" x14ac:dyDescent="0.4">
      <c r="B32" s="31"/>
      <c r="C32" s="45" t="s">
        <v>7</v>
      </c>
      <c r="D32" s="45" t="s">
        <v>27</v>
      </c>
      <c r="E32" s="45" t="s">
        <v>1</v>
      </c>
      <c r="F32" s="5">
        <v>46.843643894090064</v>
      </c>
      <c r="G32" s="5">
        <v>46.843643894090071</v>
      </c>
      <c r="H32" s="5">
        <v>46.843643894090079</v>
      </c>
      <c r="I32" s="5">
        <v>46.843643894090071</v>
      </c>
      <c r="J32" s="5">
        <v>46.843643894090064</v>
      </c>
      <c r="K32" s="5">
        <v>46.843643894090064</v>
      </c>
      <c r="L32" s="32"/>
    </row>
    <row r="33" spans="2:12" ht="15.6" thickBot="1" x14ac:dyDescent="0.4">
      <c r="B33" s="31"/>
      <c r="C33" s="45" t="s">
        <v>7</v>
      </c>
      <c r="D33" s="45" t="s">
        <v>27</v>
      </c>
      <c r="E33" s="45" t="s">
        <v>2</v>
      </c>
      <c r="F33" s="5">
        <v>44.8</v>
      </c>
      <c r="G33" s="5">
        <v>44.8</v>
      </c>
      <c r="H33" s="5">
        <v>44.800000000000004</v>
      </c>
      <c r="I33" s="5">
        <v>44.800000000000004</v>
      </c>
      <c r="J33" s="5">
        <v>38.693179151043701</v>
      </c>
      <c r="K33" s="5">
        <v>38.693179151043708</v>
      </c>
      <c r="L33" s="32"/>
    </row>
    <row r="34" spans="2:12" ht="15.6" thickBot="1" x14ac:dyDescent="0.4">
      <c r="B34" s="31"/>
      <c r="C34" s="45" t="s">
        <v>7</v>
      </c>
      <c r="D34" s="45" t="s">
        <v>28</v>
      </c>
      <c r="E34" s="45" t="s">
        <v>0</v>
      </c>
      <c r="F34" s="5">
        <v>137.64456199580664</v>
      </c>
      <c r="G34" s="5">
        <v>83.641428238860144</v>
      </c>
      <c r="H34" s="5">
        <v>83.641428238860144</v>
      </c>
      <c r="I34" s="5">
        <v>85.658338175479486</v>
      </c>
      <c r="J34" s="5">
        <v>83.0154802887768</v>
      </c>
      <c r="K34" s="5">
        <v>61.115416786532528</v>
      </c>
      <c r="L34" s="32"/>
    </row>
    <row r="35" spans="2:12" ht="15.6" thickBot="1" x14ac:dyDescent="0.4">
      <c r="B35" s="31"/>
      <c r="C35" s="45" t="s">
        <v>7</v>
      </c>
      <c r="D35" s="45" t="s">
        <v>28</v>
      </c>
      <c r="E35" s="45" t="s">
        <v>1</v>
      </c>
      <c r="F35" s="5">
        <v>141.1138820833867</v>
      </c>
      <c r="G35" s="5">
        <v>141.1138820833867</v>
      </c>
      <c r="H35" s="5">
        <v>141.1138820833867</v>
      </c>
      <c r="I35" s="5">
        <v>141.11388208338673</v>
      </c>
      <c r="J35" s="5">
        <v>141.1138820833867</v>
      </c>
      <c r="K35" s="5">
        <v>141.1138820833867</v>
      </c>
      <c r="L35" s="32"/>
    </row>
    <row r="36" spans="2:12" ht="15.6" thickBot="1" x14ac:dyDescent="0.4">
      <c r="B36" s="31"/>
      <c r="C36" s="45" t="s">
        <v>7</v>
      </c>
      <c r="D36" s="45" t="s">
        <v>28</v>
      </c>
      <c r="E36" s="45" t="s">
        <v>2</v>
      </c>
      <c r="F36" s="5">
        <v>44.8</v>
      </c>
      <c r="G36" s="5">
        <v>44.800000000000004</v>
      </c>
      <c r="H36" s="5">
        <v>44.800000000000004</v>
      </c>
      <c r="I36" s="5">
        <v>44.8</v>
      </c>
      <c r="J36" s="5">
        <v>68.147315547336973</v>
      </c>
      <c r="K36" s="5">
        <v>68.147315547336973</v>
      </c>
      <c r="L36" s="32"/>
    </row>
    <row r="37" spans="2:12" ht="15.6" thickBot="1" x14ac:dyDescent="0.4">
      <c r="B37" s="31"/>
      <c r="C37" s="45" t="s">
        <v>8</v>
      </c>
      <c r="D37" s="45" t="s">
        <v>27</v>
      </c>
      <c r="E37" s="45" t="s">
        <v>0</v>
      </c>
      <c r="F37" s="5">
        <v>34.812489351320124</v>
      </c>
      <c r="G37" s="5">
        <v>34.818760510462084</v>
      </c>
      <c r="H37" s="5">
        <v>35.043900365510751</v>
      </c>
      <c r="I37" s="5">
        <v>36.702335628787345</v>
      </c>
      <c r="J37" s="5">
        <v>35.245903765754498</v>
      </c>
      <c r="K37" s="5">
        <v>35.750518908127489</v>
      </c>
      <c r="L37" s="32"/>
    </row>
    <row r="38" spans="2:12" ht="15.6" thickBot="1" x14ac:dyDescent="0.4">
      <c r="B38" s="31"/>
      <c r="C38" s="45" t="s">
        <v>8</v>
      </c>
      <c r="D38" s="45" t="s">
        <v>27</v>
      </c>
      <c r="E38" s="45" t="s">
        <v>1</v>
      </c>
      <c r="F38" s="5">
        <v>34.76073030025676</v>
      </c>
      <c r="G38" s="5">
        <v>34.760730300256753</v>
      </c>
      <c r="H38" s="5">
        <v>34.760730300256753</v>
      </c>
      <c r="I38" s="5">
        <v>34.76073030025676</v>
      </c>
      <c r="J38" s="5">
        <v>34.760730300256746</v>
      </c>
      <c r="K38" s="5">
        <v>34.760730300256753</v>
      </c>
      <c r="L38" s="32"/>
    </row>
    <row r="39" spans="2:12" ht="15.6" thickBot="1" x14ac:dyDescent="0.4">
      <c r="B39" s="31"/>
      <c r="C39" s="45" t="s">
        <v>8</v>
      </c>
      <c r="D39" s="45" t="s">
        <v>27</v>
      </c>
      <c r="E39" s="45" t="s">
        <v>2</v>
      </c>
      <c r="F39" s="5">
        <v>39.255119193692913</v>
      </c>
      <c r="G39" s="5">
        <v>39.255119193692913</v>
      </c>
      <c r="H39" s="5">
        <v>39.25511919369292</v>
      </c>
      <c r="I39" s="5">
        <v>39.255119193692913</v>
      </c>
      <c r="J39" s="5">
        <v>39.255119193692913</v>
      </c>
      <c r="K39" s="5">
        <v>39.25511919369292</v>
      </c>
      <c r="L39" s="32"/>
    </row>
    <row r="40" spans="2:12" ht="15.6" thickBot="1" x14ac:dyDescent="0.4">
      <c r="B40" s="31"/>
      <c r="C40" s="45" t="s">
        <v>9</v>
      </c>
      <c r="D40" s="45" t="s">
        <v>26</v>
      </c>
      <c r="E40" s="45" t="s">
        <v>0</v>
      </c>
      <c r="F40" s="5">
        <v>44.729305577232331</v>
      </c>
      <c r="G40" s="5">
        <v>41.607887870756571</v>
      </c>
      <c r="H40" s="5">
        <v>35.82603178759237</v>
      </c>
      <c r="I40" s="5">
        <v>36.749806003217685</v>
      </c>
      <c r="J40" s="5">
        <v>29.661564711082356</v>
      </c>
      <c r="K40" s="5">
        <v>24.775706849325818</v>
      </c>
      <c r="L40" s="32"/>
    </row>
    <row r="41" spans="2:12" ht="15.6" thickBot="1" x14ac:dyDescent="0.4">
      <c r="B41" s="31"/>
      <c r="C41" s="45" t="s">
        <v>9</v>
      </c>
      <c r="D41" s="45" t="s">
        <v>26</v>
      </c>
      <c r="E41" s="45" t="s">
        <v>1</v>
      </c>
      <c r="F41" s="5">
        <v>45.495229117781641</v>
      </c>
      <c r="G41" s="5">
        <v>45.495229117781633</v>
      </c>
      <c r="H41" s="5">
        <v>45.495229117781648</v>
      </c>
      <c r="I41" s="5">
        <v>45.495229117781626</v>
      </c>
      <c r="J41" s="5">
        <v>45.495229117781633</v>
      </c>
      <c r="K41" s="5">
        <v>45.495229117781619</v>
      </c>
      <c r="L41" s="32"/>
    </row>
    <row r="42" spans="2:12" ht="15.6" thickBot="1" x14ac:dyDescent="0.4">
      <c r="B42" s="31"/>
      <c r="C42" s="45" t="s">
        <v>9</v>
      </c>
      <c r="D42" s="45" t="s">
        <v>26</v>
      </c>
      <c r="E42" s="45" t="s">
        <v>2</v>
      </c>
      <c r="F42" s="5">
        <v>66</v>
      </c>
      <c r="G42" s="5">
        <v>61.209909476538257</v>
      </c>
      <c r="H42" s="5">
        <v>57.756373813792798</v>
      </c>
      <c r="I42" s="5">
        <v>55.499234705033466</v>
      </c>
      <c r="J42" s="5">
        <v>26.990239958864432</v>
      </c>
      <c r="K42" s="5">
        <v>26.990239958864432</v>
      </c>
      <c r="L42" s="32"/>
    </row>
    <row r="43" spans="2:12" ht="15.6" thickBot="1" x14ac:dyDescent="0.4">
      <c r="B43" s="31"/>
      <c r="C43" s="45" t="s">
        <v>9</v>
      </c>
      <c r="D43" s="45" t="s">
        <v>27</v>
      </c>
      <c r="E43" s="45" t="s">
        <v>0</v>
      </c>
      <c r="F43" s="5">
        <v>63.644708529359797</v>
      </c>
      <c r="G43" s="5">
        <v>67.350629667289553</v>
      </c>
      <c r="H43" s="5">
        <v>52.477838216596609</v>
      </c>
      <c r="I43" s="5">
        <v>44.375399718852762</v>
      </c>
      <c r="J43" s="5">
        <v>47.161813350500779</v>
      </c>
      <c r="K43" s="5">
        <v>47.329455637870623</v>
      </c>
      <c r="L43" s="32"/>
    </row>
    <row r="44" spans="2:12" ht="15.6" thickBot="1" x14ac:dyDescent="0.4">
      <c r="B44" s="31"/>
      <c r="C44" s="45" t="s">
        <v>9</v>
      </c>
      <c r="D44" s="45" t="s">
        <v>27</v>
      </c>
      <c r="E44" s="45" t="s">
        <v>1</v>
      </c>
      <c r="F44" s="5">
        <v>66.327128061860492</v>
      </c>
      <c r="G44" s="5">
        <v>66.327128061860478</v>
      </c>
      <c r="H44" s="5">
        <v>66.327128061860492</v>
      </c>
      <c r="I44" s="5">
        <v>66.327128061860464</v>
      </c>
      <c r="J44" s="5">
        <v>66.327128061860464</v>
      </c>
      <c r="K44" s="5">
        <v>66.327128061860478</v>
      </c>
      <c r="L44" s="32"/>
    </row>
    <row r="45" spans="2:12" ht="15.6" thickBot="1" x14ac:dyDescent="0.4">
      <c r="B45" s="31"/>
      <c r="C45" s="45" t="s">
        <v>9</v>
      </c>
      <c r="D45" s="45" t="s">
        <v>27</v>
      </c>
      <c r="E45" s="45" t="s">
        <v>2</v>
      </c>
      <c r="F45" s="5">
        <v>66</v>
      </c>
      <c r="G45" s="5">
        <v>61.20990947653825</v>
      </c>
      <c r="H45" s="5">
        <v>57.756373813792791</v>
      </c>
      <c r="I45" s="5">
        <v>55.499234705033459</v>
      </c>
      <c r="J45" s="5">
        <v>31.966570701812966</v>
      </c>
      <c r="K45" s="5">
        <v>31.966570701812962</v>
      </c>
      <c r="L45" s="32"/>
    </row>
    <row r="46" spans="2:12" ht="15.6" thickBot="1" x14ac:dyDescent="0.4">
      <c r="B46" s="31"/>
      <c r="C46" s="45" t="s">
        <v>9</v>
      </c>
      <c r="D46" s="45" t="s">
        <v>28</v>
      </c>
      <c r="E46" s="45" t="s">
        <v>0</v>
      </c>
      <c r="F46" s="5">
        <v>72.525661824881439</v>
      </c>
      <c r="G46" s="5">
        <v>77.600211292417043</v>
      </c>
      <c r="H46" s="5">
        <v>45.926652844376022</v>
      </c>
      <c r="I46" s="5">
        <v>39.683334860390985</v>
      </c>
      <c r="J46" s="5">
        <v>43.141193335513009</v>
      </c>
      <c r="K46" s="5">
        <v>42.332634375507503</v>
      </c>
      <c r="L46" s="32"/>
    </row>
    <row r="47" spans="2:12" ht="15.6" thickBot="1" x14ac:dyDescent="0.4">
      <c r="B47" s="31"/>
      <c r="C47" s="45" t="s">
        <v>9</v>
      </c>
      <c r="D47" s="45" t="s">
        <v>28</v>
      </c>
      <c r="E47" s="45" t="s">
        <v>1</v>
      </c>
      <c r="F47" s="5">
        <v>78.408907008110461</v>
      </c>
      <c r="G47" s="5">
        <v>78.408907008110461</v>
      </c>
      <c r="H47" s="5">
        <v>78.408907008110475</v>
      </c>
      <c r="I47" s="5">
        <v>78.408907008110475</v>
      </c>
      <c r="J47" s="5">
        <v>78.408907008110461</v>
      </c>
      <c r="K47" s="5">
        <v>78.408907008110447</v>
      </c>
      <c r="L47" s="32"/>
    </row>
    <row r="48" spans="2:12" ht="15.6" thickBot="1" x14ac:dyDescent="0.4">
      <c r="B48" s="31"/>
      <c r="C48" s="45" t="s">
        <v>9</v>
      </c>
      <c r="D48" s="45" t="s">
        <v>28</v>
      </c>
      <c r="E48" s="45" t="s">
        <v>2</v>
      </c>
      <c r="F48" s="5">
        <v>66.000000000000014</v>
      </c>
      <c r="G48" s="5">
        <v>61.209909476538236</v>
      </c>
      <c r="H48" s="5">
        <v>57.756373813792806</v>
      </c>
      <c r="I48" s="5">
        <v>55.499234705033459</v>
      </c>
      <c r="J48" s="5">
        <v>55.043951003536236</v>
      </c>
      <c r="K48" s="5">
        <v>55.043951003536222</v>
      </c>
      <c r="L48" s="32"/>
    </row>
    <row r="49" spans="2:12" ht="15.6" thickBot="1" x14ac:dyDescent="0.4">
      <c r="B49" s="31"/>
      <c r="C49" s="45" t="s">
        <v>10</v>
      </c>
      <c r="D49" s="45" t="s">
        <v>26</v>
      </c>
      <c r="E49" s="45" t="s">
        <v>0</v>
      </c>
      <c r="F49" s="5">
        <v>56.740454032267344</v>
      </c>
      <c r="G49" s="5">
        <v>50.96344193941421</v>
      </c>
      <c r="H49" s="5">
        <v>49.529990196423277</v>
      </c>
      <c r="I49" s="5">
        <v>44.177915557755149</v>
      </c>
      <c r="J49" s="5">
        <v>41.406854795099811</v>
      </c>
      <c r="K49" s="5">
        <v>36.299728042581606</v>
      </c>
      <c r="L49" s="32"/>
    </row>
    <row r="50" spans="2:12" ht="15.6" thickBot="1" x14ac:dyDescent="0.4">
      <c r="B50" s="31"/>
      <c r="C50" s="45" t="s">
        <v>10</v>
      </c>
      <c r="D50" s="45" t="s">
        <v>26</v>
      </c>
      <c r="E50" s="45" t="s">
        <v>1</v>
      </c>
      <c r="F50" s="5">
        <v>57.501534498727153</v>
      </c>
      <c r="G50" s="5">
        <v>57.501534498727153</v>
      </c>
      <c r="H50" s="5">
        <v>57.501534498727167</v>
      </c>
      <c r="I50" s="5">
        <v>57.501534498727153</v>
      </c>
      <c r="J50" s="5">
        <v>57.50153449872716</v>
      </c>
      <c r="K50" s="5">
        <v>57.501534498727153</v>
      </c>
      <c r="L50" s="32"/>
    </row>
    <row r="51" spans="2:12" ht="15.6" thickBot="1" x14ac:dyDescent="0.4">
      <c r="B51" s="31"/>
      <c r="C51" s="45" t="s">
        <v>10</v>
      </c>
      <c r="D51" s="45" t="s">
        <v>26</v>
      </c>
      <c r="E51" s="45" t="s">
        <v>2</v>
      </c>
      <c r="F51" s="5">
        <v>70.000000000000014</v>
      </c>
      <c r="G51" s="5">
        <v>70.000000000000014</v>
      </c>
      <c r="H51" s="5">
        <v>70</v>
      </c>
      <c r="I51" s="5">
        <v>70</v>
      </c>
      <c r="J51" s="5">
        <v>35.027427475412054</v>
      </c>
      <c r="K51" s="5">
        <v>35.027427475412054</v>
      </c>
      <c r="L51" s="32"/>
    </row>
    <row r="52" spans="2:12" ht="15.6" thickBot="1" x14ac:dyDescent="0.4">
      <c r="B52" s="31"/>
      <c r="C52" s="45" t="s">
        <v>10</v>
      </c>
      <c r="D52" s="45" t="s">
        <v>27</v>
      </c>
      <c r="E52" s="45" t="s">
        <v>0</v>
      </c>
      <c r="F52" s="5">
        <v>101.25569320418937</v>
      </c>
      <c r="G52" s="5">
        <v>76.160740776770226</v>
      </c>
      <c r="H52" s="5">
        <v>58.392647209009468</v>
      </c>
      <c r="I52" s="5">
        <v>46.066574018379967</v>
      </c>
      <c r="J52" s="5">
        <v>46.632075154631053</v>
      </c>
      <c r="K52" s="5">
        <v>38.42596515733625</v>
      </c>
      <c r="L52" s="32"/>
    </row>
    <row r="53" spans="2:12" ht="15.6" thickBot="1" x14ac:dyDescent="0.4">
      <c r="B53" s="31"/>
      <c r="C53" s="45" t="s">
        <v>10</v>
      </c>
      <c r="D53" s="45" t="s">
        <v>27</v>
      </c>
      <c r="E53" s="45" t="s">
        <v>1</v>
      </c>
      <c r="F53" s="5">
        <v>102.00891737215731</v>
      </c>
      <c r="G53" s="5">
        <v>102.00891737215727</v>
      </c>
      <c r="H53" s="5">
        <v>102.00891737215726</v>
      </c>
      <c r="I53" s="5">
        <v>102.00891737215726</v>
      </c>
      <c r="J53" s="5">
        <v>102.00891737215726</v>
      </c>
      <c r="K53" s="5">
        <v>102.00891737215726</v>
      </c>
      <c r="L53" s="32"/>
    </row>
    <row r="54" spans="2:12" ht="15.6" thickBot="1" x14ac:dyDescent="0.4">
      <c r="B54" s="31"/>
      <c r="C54" s="45" t="s">
        <v>10</v>
      </c>
      <c r="D54" s="45" t="s">
        <v>27</v>
      </c>
      <c r="E54" s="45" t="s">
        <v>2</v>
      </c>
      <c r="F54" s="5">
        <v>70.000000000000014</v>
      </c>
      <c r="G54" s="5">
        <v>70</v>
      </c>
      <c r="H54" s="5">
        <v>70</v>
      </c>
      <c r="I54" s="5">
        <v>70.000000000000014</v>
      </c>
      <c r="J54" s="5">
        <v>53.740576721315833</v>
      </c>
      <c r="K54" s="5">
        <v>53.74057672131584</v>
      </c>
      <c r="L54" s="32"/>
    </row>
    <row r="55" spans="2:12" ht="15.6" thickBot="1" x14ac:dyDescent="0.4">
      <c r="B55" s="31"/>
      <c r="C55" s="45" t="s">
        <v>10</v>
      </c>
      <c r="D55" s="45" t="s">
        <v>28</v>
      </c>
      <c r="E55" s="45" t="s">
        <v>0</v>
      </c>
      <c r="F55" s="5">
        <v>141.89455467704019</v>
      </c>
      <c r="G55" s="5">
        <v>116.24083590018564</v>
      </c>
      <c r="H55" s="5">
        <v>103.58050409997462</v>
      </c>
      <c r="I55" s="5">
        <v>87.655912478137978</v>
      </c>
      <c r="J55" s="5">
        <v>97.51739538712178</v>
      </c>
      <c r="K55" s="5">
        <v>83.085911539784092</v>
      </c>
      <c r="L55" s="32"/>
    </row>
    <row r="56" spans="2:12" ht="15.6" thickBot="1" x14ac:dyDescent="0.4">
      <c r="B56" s="31"/>
      <c r="C56" s="45" t="s">
        <v>10</v>
      </c>
      <c r="D56" s="45" t="s">
        <v>28</v>
      </c>
      <c r="E56" s="45" t="s">
        <v>1</v>
      </c>
      <c r="F56" s="5">
        <v>141.89476461108353</v>
      </c>
      <c r="G56" s="5">
        <v>141.89476461108353</v>
      </c>
      <c r="H56" s="5">
        <v>141.8947646110835</v>
      </c>
      <c r="I56" s="5">
        <v>141.8947646110835</v>
      </c>
      <c r="J56" s="5">
        <v>141.89476461108347</v>
      </c>
      <c r="K56" s="5">
        <v>141.8947646110835</v>
      </c>
      <c r="L56" s="32"/>
    </row>
    <row r="57" spans="2:12" ht="15.6" thickBot="1" x14ac:dyDescent="0.4">
      <c r="B57" s="31"/>
      <c r="C57" s="45" t="s">
        <v>10</v>
      </c>
      <c r="D57" s="45" t="s">
        <v>28</v>
      </c>
      <c r="E57" s="45" t="s">
        <v>2</v>
      </c>
      <c r="F57" s="5">
        <v>70</v>
      </c>
      <c r="G57" s="5">
        <v>70</v>
      </c>
      <c r="H57" s="5">
        <v>70</v>
      </c>
      <c r="I57" s="5">
        <v>70.000000000000014</v>
      </c>
      <c r="J57" s="5">
        <v>83.756241841926254</v>
      </c>
      <c r="K57" s="5">
        <v>83.756241841926268</v>
      </c>
      <c r="L57" s="32"/>
    </row>
    <row r="58" spans="2:12" ht="15.6" thickBot="1" x14ac:dyDescent="0.4">
      <c r="B58" s="31"/>
      <c r="C58" s="45" t="s">
        <v>11</v>
      </c>
      <c r="D58" s="45" t="s">
        <v>26</v>
      </c>
      <c r="E58" s="45" t="s">
        <v>0</v>
      </c>
      <c r="F58" s="5">
        <v>58.608695854749662</v>
      </c>
      <c r="G58" s="5">
        <v>50.963441939414196</v>
      </c>
      <c r="H58" s="5">
        <v>49.529990196423263</v>
      </c>
      <c r="I58" s="5">
        <v>44.177915557755149</v>
      </c>
      <c r="J58" s="5">
        <v>41.406854795099804</v>
      </c>
      <c r="K58" s="5">
        <v>36.29972804258162</v>
      </c>
      <c r="L58" s="32"/>
    </row>
    <row r="59" spans="2:12" ht="15.6" thickBot="1" x14ac:dyDescent="0.4">
      <c r="B59" s="31"/>
      <c r="C59" s="45" t="s">
        <v>11</v>
      </c>
      <c r="D59" s="45" t="s">
        <v>26</v>
      </c>
      <c r="E59" s="45" t="s">
        <v>1</v>
      </c>
      <c r="F59" s="5">
        <v>58.612078724837936</v>
      </c>
      <c r="G59" s="5">
        <v>58.612078724837943</v>
      </c>
      <c r="H59" s="5">
        <v>58.612078724837957</v>
      </c>
      <c r="I59" s="5">
        <v>58.612078724837936</v>
      </c>
      <c r="J59" s="5">
        <v>58.612078724837929</v>
      </c>
      <c r="K59" s="5">
        <v>58.612078724837957</v>
      </c>
      <c r="L59" s="32"/>
    </row>
    <row r="60" spans="2:12" ht="15.6" thickBot="1" x14ac:dyDescent="0.4">
      <c r="B60" s="31"/>
      <c r="C60" s="45" t="s">
        <v>11</v>
      </c>
      <c r="D60" s="45" t="s">
        <v>26</v>
      </c>
      <c r="E60" s="45" t="s">
        <v>2</v>
      </c>
      <c r="F60" s="5">
        <v>70.000000000000014</v>
      </c>
      <c r="G60" s="5">
        <v>70.000000000000014</v>
      </c>
      <c r="H60" s="5">
        <v>70.000000000000014</v>
      </c>
      <c r="I60" s="5">
        <v>70</v>
      </c>
      <c r="J60" s="5">
        <v>35.027427475412047</v>
      </c>
      <c r="K60" s="5">
        <v>35.027427475412054</v>
      </c>
      <c r="L60" s="32"/>
    </row>
    <row r="61" spans="2:12" ht="15.6" thickBot="1" x14ac:dyDescent="0.4">
      <c r="B61" s="31"/>
      <c r="C61" s="45" t="s">
        <v>11</v>
      </c>
      <c r="D61" s="45" t="s">
        <v>27</v>
      </c>
      <c r="E61" s="45" t="s">
        <v>0</v>
      </c>
      <c r="F61" s="5">
        <v>98.856062385458401</v>
      </c>
      <c r="G61" s="5">
        <v>76.160740776770226</v>
      </c>
      <c r="H61" s="5">
        <v>58.392647209009482</v>
      </c>
      <c r="I61" s="5">
        <v>46.066574018379981</v>
      </c>
      <c r="J61" s="5">
        <v>46.63207515463106</v>
      </c>
      <c r="K61" s="5">
        <v>38.425965157336236</v>
      </c>
      <c r="L61" s="32"/>
    </row>
    <row r="62" spans="2:12" ht="15.6" thickBot="1" x14ac:dyDescent="0.4">
      <c r="B62" s="31"/>
      <c r="C62" s="45" t="s">
        <v>11</v>
      </c>
      <c r="D62" s="45" t="s">
        <v>27</v>
      </c>
      <c r="E62" s="45" t="s">
        <v>1</v>
      </c>
      <c r="F62" s="5">
        <v>98.380669820271237</v>
      </c>
      <c r="G62" s="5">
        <v>98.380669820271208</v>
      </c>
      <c r="H62" s="5">
        <v>98.380669820271251</v>
      </c>
      <c r="I62" s="5">
        <v>98.380669820271223</v>
      </c>
      <c r="J62" s="5">
        <v>98.380669820271223</v>
      </c>
      <c r="K62" s="5">
        <v>98.380669820271237</v>
      </c>
      <c r="L62" s="32"/>
    </row>
    <row r="63" spans="2:12" ht="15.6" thickBot="1" x14ac:dyDescent="0.4">
      <c r="B63" s="31"/>
      <c r="C63" s="45" t="s">
        <v>11</v>
      </c>
      <c r="D63" s="45" t="s">
        <v>27</v>
      </c>
      <c r="E63" s="45" t="s">
        <v>2</v>
      </c>
      <c r="F63" s="5">
        <v>70.000000000000014</v>
      </c>
      <c r="G63" s="5">
        <v>70.000000000000014</v>
      </c>
      <c r="H63" s="5">
        <v>70</v>
      </c>
      <c r="I63" s="5">
        <v>69.999999999999986</v>
      </c>
      <c r="J63" s="5">
        <v>53.74057672131584</v>
      </c>
      <c r="K63" s="5">
        <v>53.740576721315847</v>
      </c>
      <c r="L63" s="32"/>
    </row>
    <row r="64" spans="2:12" ht="15.6" thickBot="1" x14ac:dyDescent="0.4">
      <c r="B64" s="31"/>
      <c r="C64" s="45" t="s">
        <v>11</v>
      </c>
      <c r="D64" s="45" t="s">
        <v>28</v>
      </c>
      <c r="E64" s="45" t="s">
        <v>0</v>
      </c>
      <c r="F64" s="5">
        <v>133.42181177117942</v>
      </c>
      <c r="G64" s="5">
        <v>116.24083590018563</v>
      </c>
      <c r="H64" s="5">
        <v>103.58050409997462</v>
      </c>
      <c r="I64" s="5">
        <v>87.655912478137964</v>
      </c>
      <c r="J64" s="5">
        <v>97.517395387121724</v>
      </c>
      <c r="K64" s="5">
        <v>83.085911539784107</v>
      </c>
      <c r="L64" s="32"/>
    </row>
    <row r="65" spans="2:12" ht="15.6" thickBot="1" x14ac:dyDescent="0.4">
      <c r="B65" s="31"/>
      <c r="C65" s="45" t="s">
        <v>11</v>
      </c>
      <c r="D65" s="45" t="s">
        <v>28</v>
      </c>
      <c r="E65" s="45" t="s">
        <v>1</v>
      </c>
      <c r="F65" s="5">
        <v>133.48346528876729</v>
      </c>
      <c r="G65" s="5">
        <v>133.48346528876732</v>
      </c>
      <c r="H65" s="5">
        <v>133.48346528876732</v>
      </c>
      <c r="I65" s="5">
        <v>133.48346528876735</v>
      </c>
      <c r="J65" s="5">
        <v>133.48346528876732</v>
      </c>
      <c r="K65" s="5">
        <v>133.48346528876732</v>
      </c>
      <c r="L65" s="32"/>
    </row>
    <row r="66" spans="2:12" ht="15.6" thickBot="1" x14ac:dyDescent="0.4">
      <c r="B66" s="31"/>
      <c r="C66" s="45" t="s">
        <v>11</v>
      </c>
      <c r="D66" s="45" t="s">
        <v>28</v>
      </c>
      <c r="E66" s="45" t="s">
        <v>2</v>
      </c>
      <c r="F66" s="5">
        <v>69.999999999999986</v>
      </c>
      <c r="G66" s="5">
        <v>70</v>
      </c>
      <c r="H66" s="5">
        <v>70</v>
      </c>
      <c r="I66" s="5">
        <v>70</v>
      </c>
      <c r="J66" s="5">
        <v>83.756241841926268</v>
      </c>
      <c r="K66" s="5">
        <v>83.756241841926283</v>
      </c>
      <c r="L66" s="32"/>
    </row>
    <row r="67" spans="2:12" ht="15.6" thickBot="1" x14ac:dyDescent="0.4">
      <c r="B67" s="31"/>
      <c r="C67" s="45" t="s">
        <v>12</v>
      </c>
      <c r="D67" s="45" t="s">
        <v>28</v>
      </c>
      <c r="E67" s="45" t="s">
        <v>0</v>
      </c>
      <c r="F67" s="5">
        <v>85.204952827005414</v>
      </c>
      <c r="G67" s="5">
        <v>85.000435724827526</v>
      </c>
      <c r="H67" s="5">
        <v>84.284442175296689</v>
      </c>
      <c r="I67" s="5">
        <v>82.916585354436762</v>
      </c>
      <c r="J67" s="5">
        <v>80.644887281508389</v>
      </c>
      <c r="K67" s="5">
        <v>82.388239824022904</v>
      </c>
      <c r="L67" s="32"/>
    </row>
    <row r="68" spans="2:12" ht="15.6" thickBot="1" x14ac:dyDescent="0.4">
      <c r="B68" s="31"/>
      <c r="C68" s="45" t="s">
        <v>12</v>
      </c>
      <c r="D68" s="45" t="s">
        <v>28</v>
      </c>
      <c r="E68" s="45" t="s">
        <v>1</v>
      </c>
      <c r="F68" s="5">
        <v>85.358517527989875</v>
      </c>
      <c r="G68" s="5">
        <v>85.358517527989861</v>
      </c>
      <c r="H68" s="5">
        <v>85.358517527989875</v>
      </c>
      <c r="I68" s="5">
        <v>85.358517527989861</v>
      </c>
      <c r="J68" s="5">
        <v>85.358517527989875</v>
      </c>
      <c r="K68" s="5">
        <v>85.358517527989861</v>
      </c>
      <c r="L68" s="32"/>
    </row>
    <row r="69" spans="2:12" ht="15.6" thickBot="1" x14ac:dyDescent="0.4">
      <c r="B69" s="31"/>
      <c r="C69" s="45" t="s">
        <v>12</v>
      </c>
      <c r="D69" s="45" t="s">
        <v>28</v>
      </c>
      <c r="E69" s="45" t="s">
        <v>2</v>
      </c>
      <c r="F69" s="5">
        <v>65.099999999999994</v>
      </c>
      <c r="G69" s="5">
        <v>65.099999999999994</v>
      </c>
      <c r="H69" s="5">
        <v>65.09999999999998</v>
      </c>
      <c r="I69" s="5">
        <v>65.100000000000009</v>
      </c>
      <c r="J69" s="5">
        <v>113.19598490746485</v>
      </c>
      <c r="K69" s="5">
        <v>113.19598490746485</v>
      </c>
      <c r="L69" s="32"/>
    </row>
    <row r="70" spans="2:12" ht="15.6" thickBot="1" x14ac:dyDescent="0.4"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35"/>
    </row>
  </sheetData>
  <mergeCells count="3">
    <mergeCell ref="C3:K3"/>
    <mergeCell ref="C4:K4"/>
    <mergeCell ref="C6:K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/>
  </sheetViews>
  <sheetFormatPr defaultColWidth="8.88671875" defaultRowHeight="15" x14ac:dyDescent="0.35"/>
  <cols>
    <col min="1" max="2" width="2.6640625" style="3" customWidth="1"/>
    <col min="3" max="3" width="14.6640625" style="3" bestFit="1" customWidth="1"/>
    <col min="4" max="9" width="8.88671875" style="3"/>
    <col min="10" max="10" width="2.6640625" style="3" customWidth="1"/>
    <col min="11" max="16384" width="8.88671875" style="3"/>
  </cols>
  <sheetData>
    <row r="1" spans="2:10" ht="15.6" thickBot="1" x14ac:dyDescent="0.4"/>
    <row r="2" spans="2:10" x14ac:dyDescent="0.35">
      <c r="B2" s="28"/>
      <c r="C2" s="43"/>
      <c r="D2" s="43"/>
      <c r="E2" s="43"/>
      <c r="F2" s="43"/>
      <c r="G2" s="43"/>
      <c r="H2" s="43"/>
      <c r="I2" s="43"/>
      <c r="J2" s="30"/>
    </row>
    <row r="3" spans="2:10" x14ac:dyDescent="0.35">
      <c r="B3" s="31"/>
      <c r="C3" s="92" t="s">
        <v>70</v>
      </c>
      <c r="D3" s="92"/>
      <c r="E3" s="92"/>
      <c r="F3" s="92"/>
      <c r="G3" s="92"/>
      <c r="H3" s="92"/>
      <c r="I3" s="92"/>
      <c r="J3" s="32"/>
    </row>
    <row r="4" spans="2:10" x14ac:dyDescent="0.35">
      <c r="B4" s="31"/>
      <c r="C4" s="93" t="s">
        <v>36</v>
      </c>
      <c r="D4" s="93"/>
      <c r="E4" s="93"/>
      <c r="F4" s="93"/>
      <c r="G4" s="93"/>
      <c r="H4" s="93"/>
      <c r="I4" s="93"/>
      <c r="J4" s="32"/>
    </row>
    <row r="5" spans="2:10" x14ac:dyDescent="0.35">
      <c r="B5" s="31"/>
      <c r="C5" s="45"/>
      <c r="D5" s="45"/>
      <c r="E5" s="45"/>
      <c r="F5" s="45"/>
      <c r="G5" s="45"/>
      <c r="H5" s="45"/>
      <c r="I5" s="45"/>
      <c r="J5" s="32"/>
    </row>
    <row r="6" spans="2:10" x14ac:dyDescent="0.35">
      <c r="B6" s="31"/>
      <c r="C6" s="94" t="s">
        <v>71</v>
      </c>
      <c r="D6" s="94"/>
      <c r="E6" s="94"/>
      <c r="F6" s="94"/>
      <c r="G6" s="94"/>
      <c r="H6" s="94"/>
      <c r="I6" s="94"/>
      <c r="J6" s="32"/>
    </row>
    <row r="7" spans="2:10" x14ac:dyDescent="0.35">
      <c r="B7" s="31"/>
      <c r="C7" s="94"/>
      <c r="D7" s="94"/>
      <c r="E7" s="94"/>
      <c r="F7" s="94"/>
      <c r="G7" s="94"/>
      <c r="H7" s="94"/>
      <c r="I7" s="94"/>
      <c r="J7" s="32"/>
    </row>
    <row r="8" spans="2:10" x14ac:dyDescent="0.35">
      <c r="B8" s="31"/>
      <c r="C8" s="45"/>
      <c r="D8" s="45"/>
      <c r="E8" s="45"/>
      <c r="F8" s="45"/>
      <c r="G8" s="45"/>
      <c r="H8" s="45"/>
      <c r="I8" s="45"/>
      <c r="J8" s="32"/>
    </row>
    <row r="9" spans="2:10" ht="15.6" thickBot="1" x14ac:dyDescent="0.4">
      <c r="B9" s="31"/>
      <c r="C9" s="26" t="s">
        <v>4</v>
      </c>
      <c r="D9" s="26">
        <v>2010</v>
      </c>
      <c r="E9" s="26">
        <v>2011</v>
      </c>
      <c r="F9" s="26">
        <v>2012</v>
      </c>
      <c r="G9" s="26">
        <v>2013</v>
      </c>
      <c r="H9" s="26">
        <v>2014</v>
      </c>
      <c r="I9" s="26">
        <v>2015</v>
      </c>
      <c r="J9" s="32"/>
    </row>
    <row r="10" spans="2:10" ht="15.6" thickBot="1" x14ac:dyDescent="0.4">
      <c r="B10" s="31"/>
      <c r="C10" s="67" t="s">
        <v>0</v>
      </c>
      <c r="D10" s="75">
        <v>1283.7503862100555</v>
      </c>
      <c r="E10" s="75">
        <v>1209.4152817140548</v>
      </c>
      <c r="F10" s="75">
        <v>1102.0627674884402</v>
      </c>
      <c r="G10" s="75">
        <v>989.2933506296439</v>
      </c>
      <c r="H10" s="75">
        <v>893.52102940585223</v>
      </c>
      <c r="I10" s="75">
        <v>812.82781144132218</v>
      </c>
      <c r="J10" s="32"/>
    </row>
    <row r="11" spans="2:10" ht="15.6" thickBot="1" x14ac:dyDescent="0.4">
      <c r="B11" s="31"/>
      <c r="C11" s="67" t="s">
        <v>1</v>
      </c>
      <c r="D11" s="75">
        <v>1285.4340026332973</v>
      </c>
      <c r="E11" s="75">
        <v>1243.6658195958507</v>
      </c>
      <c r="F11" s="75">
        <v>1214.8461275735881</v>
      </c>
      <c r="G11" s="75">
        <v>1194.1748327652358</v>
      </c>
      <c r="H11" s="75">
        <v>1186.0775348300022</v>
      </c>
      <c r="I11" s="75">
        <v>1188.4816540731811</v>
      </c>
      <c r="J11" s="32"/>
    </row>
    <row r="12" spans="2:10" ht="15.6" thickBot="1" x14ac:dyDescent="0.4">
      <c r="B12" s="31"/>
      <c r="C12" s="67" t="s">
        <v>2</v>
      </c>
      <c r="D12" s="75">
        <v>1380.4432737942143</v>
      </c>
      <c r="E12" s="75">
        <v>1373.5267488968509</v>
      </c>
      <c r="F12" s="75">
        <v>1359.9368282267349</v>
      </c>
      <c r="G12" s="75">
        <v>1341.4515590582641</v>
      </c>
      <c r="H12" s="75">
        <v>1158.3984050913614</v>
      </c>
      <c r="I12" s="75">
        <v>1002.1592280288745</v>
      </c>
      <c r="J12" s="32"/>
    </row>
    <row r="13" spans="2:10" ht="15.6" thickBot="1" x14ac:dyDescent="0.4">
      <c r="B13" s="34"/>
      <c r="C13" s="33"/>
      <c r="D13" s="33"/>
      <c r="E13" s="33"/>
      <c r="F13" s="33"/>
      <c r="G13" s="33"/>
      <c r="H13" s="33"/>
      <c r="I13" s="33"/>
      <c r="J13" s="35"/>
    </row>
  </sheetData>
  <mergeCells count="3">
    <mergeCell ref="C3:I3"/>
    <mergeCell ref="C4:I4"/>
    <mergeCell ref="C6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C9" sqref="C9"/>
    </sheetView>
  </sheetViews>
  <sheetFormatPr defaultColWidth="8.88671875" defaultRowHeight="15" x14ac:dyDescent="0.35"/>
  <cols>
    <col min="1" max="2" width="2.6640625" style="6" customWidth="1"/>
    <col min="3" max="3" width="19.5546875" style="6" customWidth="1"/>
    <col min="4" max="5" width="9.33203125" style="6" bestFit="1" customWidth="1"/>
    <col min="6" max="9" width="9" style="6" bestFit="1" customWidth="1"/>
    <col min="10" max="10" width="2.6640625" style="6" customWidth="1"/>
    <col min="11" max="16384" width="8.88671875" style="6"/>
  </cols>
  <sheetData>
    <row r="1" spans="2:10" ht="15.6" thickBot="1" x14ac:dyDescent="0.4"/>
    <row r="2" spans="2:10" x14ac:dyDescent="0.35">
      <c r="B2" s="28"/>
      <c r="C2" s="29"/>
      <c r="D2" s="29"/>
      <c r="E2" s="29"/>
      <c r="F2" s="29"/>
      <c r="G2" s="29"/>
      <c r="H2" s="29"/>
      <c r="I2" s="29"/>
      <c r="J2" s="30"/>
    </row>
    <row r="3" spans="2:10" x14ac:dyDescent="0.35">
      <c r="B3" s="31"/>
      <c r="C3" s="92" t="s">
        <v>72</v>
      </c>
      <c r="D3" s="92"/>
      <c r="E3" s="92"/>
      <c r="F3" s="92"/>
      <c r="G3" s="92"/>
      <c r="H3" s="92"/>
      <c r="I3" s="92"/>
      <c r="J3" s="32"/>
    </row>
    <row r="4" spans="2:10" x14ac:dyDescent="0.35">
      <c r="B4" s="31"/>
      <c r="C4" s="93" t="s">
        <v>36</v>
      </c>
      <c r="D4" s="93"/>
      <c r="E4" s="93"/>
      <c r="F4" s="93"/>
      <c r="G4" s="93"/>
      <c r="H4" s="93"/>
      <c r="I4" s="93"/>
      <c r="J4" s="32"/>
    </row>
    <row r="5" spans="2:10" x14ac:dyDescent="0.35">
      <c r="B5" s="31"/>
      <c r="C5" s="45"/>
      <c r="D5" s="45"/>
      <c r="E5" s="45"/>
      <c r="F5" s="45"/>
      <c r="G5" s="45"/>
      <c r="H5" s="45"/>
      <c r="I5" s="45"/>
      <c r="J5" s="32"/>
    </row>
    <row r="6" spans="2:10" x14ac:dyDescent="0.35">
      <c r="B6" s="31"/>
      <c r="C6" s="94" t="s">
        <v>73</v>
      </c>
      <c r="D6" s="94"/>
      <c r="E6" s="94"/>
      <c r="F6" s="94"/>
      <c r="G6" s="94"/>
      <c r="H6" s="94"/>
      <c r="I6" s="94"/>
      <c r="J6" s="32"/>
    </row>
    <row r="7" spans="2:10" x14ac:dyDescent="0.35">
      <c r="B7" s="31"/>
      <c r="C7" s="94"/>
      <c r="D7" s="94"/>
      <c r="E7" s="94"/>
      <c r="F7" s="94"/>
      <c r="G7" s="94"/>
      <c r="H7" s="94"/>
      <c r="I7" s="94"/>
      <c r="J7" s="32"/>
    </row>
    <row r="8" spans="2:10" x14ac:dyDescent="0.35">
      <c r="B8" s="31"/>
      <c r="C8" s="45"/>
      <c r="D8" s="45"/>
      <c r="E8" s="45"/>
      <c r="F8" s="45"/>
      <c r="G8" s="45"/>
      <c r="H8" s="45"/>
      <c r="I8" s="45"/>
      <c r="J8" s="32"/>
    </row>
    <row r="9" spans="2:10" ht="15.6" thickBot="1" x14ac:dyDescent="0.4">
      <c r="B9" s="31"/>
      <c r="C9" s="66" t="s">
        <v>40</v>
      </c>
      <c r="D9" s="26">
        <v>2010</v>
      </c>
      <c r="E9" s="26">
        <v>2011</v>
      </c>
      <c r="F9" s="26">
        <v>2012</v>
      </c>
      <c r="G9" s="26">
        <v>2013</v>
      </c>
      <c r="H9" s="26">
        <v>2014</v>
      </c>
      <c r="I9" s="26">
        <v>2015</v>
      </c>
      <c r="J9" s="32"/>
    </row>
    <row r="10" spans="2:10" ht="15.6" thickBot="1" x14ac:dyDescent="0.4">
      <c r="B10" s="31"/>
      <c r="C10" s="67" t="s">
        <v>13</v>
      </c>
      <c r="D10" s="7">
        <v>2.1667252247410134</v>
      </c>
      <c r="E10" s="7">
        <v>28.184227084465547</v>
      </c>
      <c r="F10" s="7">
        <v>64.097766734433321</v>
      </c>
      <c r="G10" s="7">
        <v>73.301471279754765</v>
      </c>
      <c r="H10" s="7">
        <v>68.808357440880286</v>
      </c>
      <c r="I10" s="7">
        <v>65.421014567506546</v>
      </c>
      <c r="J10" s="32"/>
    </row>
    <row r="11" spans="2:10" ht="15.6" thickBot="1" x14ac:dyDescent="0.4">
      <c r="B11" s="31"/>
      <c r="C11" s="67" t="s">
        <v>14</v>
      </c>
      <c r="D11" s="7">
        <v>26.690658634556176</v>
      </c>
      <c r="E11" s="7">
        <v>42.246836120636878</v>
      </c>
      <c r="F11" s="7">
        <v>26.480396840071815</v>
      </c>
      <c r="G11" s="7">
        <v>24.056018661368824</v>
      </c>
      <c r="H11" s="7">
        <v>33.839766839538143</v>
      </c>
      <c r="I11" s="7">
        <v>28.511321796334524</v>
      </c>
      <c r="J11" s="32"/>
    </row>
    <row r="12" spans="2:10" ht="15.6" thickBot="1" x14ac:dyDescent="0.4">
      <c r="B12" s="31"/>
      <c r="C12" s="67" t="s">
        <v>29</v>
      </c>
      <c r="D12" s="7">
        <v>13.434782332843834</v>
      </c>
      <c r="E12" s="7">
        <v>4.02152918689315</v>
      </c>
      <c r="F12" s="7">
        <v>3.9253225613228997</v>
      </c>
      <c r="G12" s="7">
        <v>3.8719019297214672</v>
      </c>
      <c r="H12" s="7">
        <v>2.8277784981536755</v>
      </c>
      <c r="I12" s="7">
        <v>0</v>
      </c>
      <c r="J12" s="32"/>
    </row>
    <row r="13" spans="2:10" ht="15.6" thickBot="1" x14ac:dyDescent="0.4">
      <c r="B13" s="31"/>
      <c r="C13" s="67" t="s">
        <v>30</v>
      </c>
      <c r="D13" s="7">
        <v>-37.958715742658995</v>
      </c>
      <c r="E13" s="7">
        <v>-18.084138223064482</v>
      </c>
      <c r="F13" s="7">
        <v>33.692047333038602</v>
      </c>
      <c r="G13" s="7">
        <v>45.373550688664473</v>
      </c>
      <c r="H13" s="7">
        <v>32.140812103188466</v>
      </c>
      <c r="I13" s="7">
        <v>36.909692771172018</v>
      </c>
      <c r="J13" s="32"/>
    </row>
    <row r="14" spans="2:10" ht="15.6" thickBot="1" x14ac:dyDescent="0.4">
      <c r="B14" s="34"/>
      <c r="C14" s="33"/>
      <c r="D14" s="33"/>
      <c r="E14" s="33"/>
      <c r="F14" s="33"/>
      <c r="G14" s="33"/>
      <c r="H14" s="33"/>
      <c r="I14" s="33"/>
      <c r="J14" s="35"/>
    </row>
  </sheetData>
  <mergeCells count="3">
    <mergeCell ref="C3:I3"/>
    <mergeCell ref="C4:I4"/>
    <mergeCell ref="C6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/>
  </sheetViews>
  <sheetFormatPr defaultColWidth="8.88671875" defaultRowHeight="15" x14ac:dyDescent="0.35"/>
  <cols>
    <col min="1" max="2" width="2.6640625" style="6" customWidth="1"/>
    <col min="3" max="3" width="19.6640625" style="6" customWidth="1"/>
    <col min="4" max="9" width="8.88671875" style="6"/>
    <col min="10" max="10" width="2.6640625" style="6" customWidth="1"/>
    <col min="11" max="16384" width="8.88671875" style="6"/>
  </cols>
  <sheetData>
    <row r="1" spans="2:10" ht="15.6" thickBot="1" x14ac:dyDescent="0.4"/>
    <row r="2" spans="2:10" x14ac:dyDescent="0.35">
      <c r="B2" s="28"/>
      <c r="C2" s="43"/>
      <c r="D2" s="43"/>
      <c r="E2" s="43"/>
      <c r="F2" s="43"/>
      <c r="G2" s="43"/>
      <c r="H2" s="43"/>
      <c r="I2" s="43"/>
      <c r="J2" s="44"/>
    </row>
    <row r="3" spans="2:10" x14ac:dyDescent="0.35">
      <c r="B3" s="31"/>
      <c r="C3" s="92" t="s">
        <v>74</v>
      </c>
      <c r="D3" s="92"/>
      <c r="E3" s="92"/>
      <c r="F3" s="92"/>
      <c r="G3" s="92"/>
      <c r="H3" s="92"/>
      <c r="I3" s="92"/>
      <c r="J3" s="46"/>
    </row>
    <row r="4" spans="2:10" x14ac:dyDescent="0.35">
      <c r="B4" s="31"/>
      <c r="C4" s="93" t="s">
        <v>36</v>
      </c>
      <c r="D4" s="93"/>
      <c r="E4" s="93"/>
      <c r="F4" s="93"/>
      <c r="G4" s="93"/>
      <c r="H4" s="93"/>
      <c r="I4" s="93"/>
      <c r="J4" s="46"/>
    </row>
    <row r="5" spans="2:10" x14ac:dyDescent="0.35">
      <c r="B5" s="31"/>
      <c r="C5" s="45"/>
      <c r="D5" s="45"/>
      <c r="E5" s="45"/>
      <c r="F5" s="45"/>
      <c r="G5" s="45"/>
      <c r="H5" s="45"/>
      <c r="I5" s="45"/>
      <c r="J5" s="46"/>
    </row>
    <row r="6" spans="2:10" x14ac:dyDescent="0.35">
      <c r="B6" s="31"/>
      <c r="C6" s="94" t="s">
        <v>75</v>
      </c>
      <c r="D6" s="94"/>
      <c r="E6" s="94"/>
      <c r="F6" s="94"/>
      <c r="G6" s="94"/>
      <c r="H6" s="94"/>
      <c r="I6" s="94"/>
      <c r="J6" s="46"/>
    </row>
    <row r="7" spans="2:10" x14ac:dyDescent="0.35">
      <c r="B7" s="31"/>
      <c r="C7" s="94"/>
      <c r="D7" s="94"/>
      <c r="E7" s="94"/>
      <c r="F7" s="94"/>
      <c r="G7" s="94"/>
      <c r="H7" s="94"/>
      <c r="I7" s="94"/>
      <c r="J7" s="46"/>
    </row>
    <row r="8" spans="2:10" x14ac:dyDescent="0.35">
      <c r="B8" s="31"/>
      <c r="C8" s="45"/>
      <c r="D8" s="45"/>
      <c r="E8" s="45"/>
      <c r="F8" s="45"/>
      <c r="G8" s="45"/>
      <c r="H8" s="45"/>
      <c r="I8" s="45"/>
      <c r="J8" s="46"/>
    </row>
    <row r="9" spans="2:10" ht="15.6" thickBot="1" x14ac:dyDescent="0.4">
      <c r="B9" s="31"/>
      <c r="C9" s="83" t="s">
        <v>40</v>
      </c>
      <c r="D9" s="26">
        <v>2010</v>
      </c>
      <c r="E9" s="26">
        <v>2011</v>
      </c>
      <c r="F9" s="26">
        <v>2012</v>
      </c>
      <c r="G9" s="26">
        <v>2013</v>
      </c>
      <c r="H9" s="26">
        <v>2014</v>
      </c>
      <c r="I9" s="26">
        <v>2015</v>
      </c>
      <c r="J9" s="46"/>
    </row>
    <row r="10" spans="2:10" ht="15.6" thickBot="1" x14ac:dyDescent="0.4">
      <c r="B10" s="31"/>
      <c r="C10" s="84" t="s">
        <v>13</v>
      </c>
      <c r="D10" s="7">
        <v>74.723426108816057</v>
      </c>
      <c r="E10" s="7">
        <v>53.035802765859451</v>
      </c>
      <c r="F10" s="7">
        <v>77.051951461824501</v>
      </c>
      <c r="G10" s="7">
        <v>77.721428626925047</v>
      </c>
      <c r="H10" s="7">
        <v>-74.626254834747357</v>
      </c>
      <c r="I10" s="7">
        <v>-61.578120457073567</v>
      </c>
      <c r="J10" s="32"/>
    </row>
    <row r="11" spans="2:10" ht="15.6" thickBot="1" x14ac:dyDescent="0.4">
      <c r="B11" s="31"/>
      <c r="C11" s="84" t="s">
        <v>14</v>
      </c>
      <c r="D11" s="7">
        <v>26.690658634556176</v>
      </c>
      <c r="E11" s="7">
        <v>42.246836120636878</v>
      </c>
      <c r="F11" s="7">
        <v>26.480396840071815</v>
      </c>
      <c r="G11" s="7">
        <v>24.056018661368824</v>
      </c>
      <c r="H11" s="7">
        <v>33.839766839538143</v>
      </c>
      <c r="I11" s="7">
        <v>28.511321796334524</v>
      </c>
      <c r="J11" s="32"/>
    </row>
    <row r="12" spans="2:10" ht="15.6" thickBot="1" x14ac:dyDescent="0.4">
      <c r="B12" s="31"/>
      <c r="C12" s="84" t="s">
        <v>29</v>
      </c>
      <c r="D12" s="7">
        <v>13.434782332843834</v>
      </c>
      <c r="E12" s="7">
        <v>4.02152918689315</v>
      </c>
      <c r="F12" s="7">
        <v>3.9253225613228997</v>
      </c>
      <c r="G12" s="7">
        <v>3.8719019297214672</v>
      </c>
      <c r="H12" s="7">
        <v>2.8277784981536755</v>
      </c>
      <c r="I12" s="7">
        <v>0</v>
      </c>
      <c r="J12" s="32"/>
    </row>
    <row r="13" spans="2:10" ht="15.6" thickBot="1" x14ac:dyDescent="0.4">
      <c r="B13" s="31"/>
      <c r="C13" s="84" t="s">
        <v>30</v>
      </c>
      <c r="D13" s="7">
        <v>34.597985141416046</v>
      </c>
      <c r="E13" s="7">
        <v>6.7674374583294226</v>
      </c>
      <c r="F13" s="7">
        <v>46.646232060429782</v>
      </c>
      <c r="G13" s="7">
        <v>49.793508035834755</v>
      </c>
      <c r="H13" s="7">
        <v>-111.29380017243918</v>
      </c>
      <c r="I13" s="7">
        <v>-90.089442253408095</v>
      </c>
      <c r="J13" s="32"/>
    </row>
    <row r="14" spans="2:10" ht="15.6" thickBot="1" x14ac:dyDescent="0.4">
      <c r="B14" s="34"/>
      <c r="C14" s="33"/>
      <c r="D14" s="33"/>
      <c r="E14" s="33"/>
      <c r="F14" s="33"/>
      <c r="G14" s="33"/>
      <c r="H14" s="33"/>
      <c r="I14" s="33"/>
      <c r="J14" s="35"/>
    </row>
  </sheetData>
  <mergeCells count="3">
    <mergeCell ref="C3:I3"/>
    <mergeCell ref="C4:I4"/>
    <mergeCell ref="C6:I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/>
  </sheetViews>
  <sheetFormatPr defaultColWidth="8.88671875" defaultRowHeight="15" x14ac:dyDescent="0.35"/>
  <cols>
    <col min="1" max="2" width="2.6640625" style="6" customWidth="1"/>
    <col min="3" max="3" width="24.5546875" style="6" customWidth="1"/>
    <col min="4" max="4" width="12" style="6" bestFit="1" customWidth="1"/>
    <col min="5" max="11" width="8.88671875" style="6"/>
    <col min="12" max="12" width="2.6640625" style="6" customWidth="1"/>
    <col min="13" max="16384" width="8.88671875" style="6"/>
  </cols>
  <sheetData>
    <row r="1" spans="2:16" ht="15.6" thickBot="1" x14ac:dyDescent="0.4">
      <c r="C1" s="8"/>
    </row>
    <row r="2" spans="2:16" x14ac:dyDescent="0.35">
      <c r="B2" s="28"/>
      <c r="C2" s="37"/>
      <c r="D2" s="29"/>
      <c r="E2" s="29"/>
      <c r="F2" s="29"/>
      <c r="G2" s="29"/>
      <c r="H2" s="29"/>
      <c r="I2" s="29"/>
      <c r="J2" s="29"/>
      <c r="K2" s="29"/>
      <c r="L2" s="30"/>
    </row>
    <row r="3" spans="2:16" x14ac:dyDescent="0.35">
      <c r="B3" s="31"/>
      <c r="C3" s="95" t="s">
        <v>56</v>
      </c>
      <c r="D3" s="95"/>
      <c r="E3" s="95"/>
      <c r="F3" s="95"/>
      <c r="G3" s="95"/>
      <c r="H3" s="95"/>
      <c r="I3" s="95"/>
      <c r="J3" s="95"/>
      <c r="K3" s="95"/>
      <c r="L3" s="32"/>
    </row>
    <row r="4" spans="2:16" x14ac:dyDescent="0.35">
      <c r="B4" s="31"/>
      <c r="C4" s="94" t="s">
        <v>37</v>
      </c>
      <c r="D4" s="94"/>
      <c r="E4" s="94"/>
      <c r="F4" s="94"/>
      <c r="G4" s="94"/>
      <c r="H4" s="94"/>
      <c r="I4" s="94"/>
      <c r="J4" s="94"/>
      <c r="K4" s="94"/>
      <c r="L4" s="32"/>
    </row>
    <row r="5" spans="2:16" x14ac:dyDescent="0.35">
      <c r="B5" s="31"/>
      <c r="C5" s="45"/>
      <c r="D5" s="45"/>
      <c r="E5" s="45"/>
      <c r="F5" s="45"/>
      <c r="G5" s="45"/>
      <c r="H5" s="45"/>
      <c r="I5" s="45"/>
      <c r="J5" s="45"/>
      <c r="K5" s="45"/>
      <c r="L5" s="32"/>
    </row>
    <row r="6" spans="2:16" x14ac:dyDescent="0.35">
      <c r="B6" s="31"/>
      <c r="C6" s="94" t="s">
        <v>98</v>
      </c>
      <c r="D6" s="94"/>
      <c r="E6" s="94"/>
      <c r="F6" s="94"/>
      <c r="G6" s="94"/>
      <c r="H6" s="94"/>
      <c r="I6" s="94"/>
      <c r="J6" s="94"/>
      <c r="K6" s="94"/>
      <c r="L6" s="32"/>
    </row>
    <row r="7" spans="2:16" x14ac:dyDescent="0.35">
      <c r="B7" s="31"/>
      <c r="C7" s="94"/>
      <c r="D7" s="94"/>
      <c r="E7" s="94"/>
      <c r="F7" s="94"/>
      <c r="G7" s="94"/>
      <c r="H7" s="94"/>
      <c r="I7" s="94"/>
      <c r="J7" s="94"/>
      <c r="K7" s="94"/>
      <c r="L7" s="32"/>
    </row>
    <row r="8" spans="2:16" x14ac:dyDescent="0.35">
      <c r="B8" s="31"/>
      <c r="C8" s="45"/>
      <c r="D8" s="45"/>
      <c r="E8" s="45"/>
      <c r="F8" s="45"/>
      <c r="G8" s="45"/>
      <c r="H8" s="45"/>
      <c r="I8" s="45"/>
      <c r="J8" s="45"/>
      <c r="K8" s="45"/>
      <c r="L8" s="32"/>
    </row>
    <row r="9" spans="2:16" ht="15.6" thickBot="1" x14ac:dyDescent="0.4">
      <c r="B9" s="31"/>
      <c r="C9" s="26" t="s">
        <v>3</v>
      </c>
      <c r="D9" s="26" t="s">
        <v>15</v>
      </c>
      <c r="E9" s="26">
        <v>2009</v>
      </c>
      <c r="F9" s="26">
        <v>2010</v>
      </c>
      <c r="G9" s="26">
        <v>2011</v>
      </c>
      <c r="H9" s="26">
        <v>2012</v>
      </c>
      <c r="I9" s="26">
        <v>2013</v>
      </c>
      <c r="J9" s="26">
        <v>2014</v>
      </c>
      <c r="K9" s="26">
        <v>2015</v>
      </c>
      <c r="L9" s="32"/>
      <c r="M9" s="9"/>
      <c r="N9" s="9"/>
      <c r="O9" s="9"/>
      <c r="P9" s="9"/>
    </row>
    <row r="10" spans="2:16" ht="15.6" thickBot="1" x14ac:dyDescent="0.4">
      <c r="B10" s="31"/>
      <c r="C10" s="45" t="s">
        <v>5</v>
      </c>
      <c r="D10" s="45" t="s">
        <v>16</v>
      </c>
      <c r="E10" s="10">
        <v>1.657524242110324E-2</v>
      </c>
      <c r="F10" s="10">
        <v>1.654826594350332E-2</v>
      </c>
      <c r="G10" s="10">
        <v>1.9531922102840944E-2</v>
      </c>
      <c r="H10" s="10">
        <v>6.4185040784737898E-2</v>
      </c>
      <c r="I10" s="10">
        <v>0.10949479650506751</v>
      </c>
      <c r="J10" s="10">
        <v>9.8887498006664562E-2</v>
      </c>
      <c r="K10" s="10">
        <v>9.5489686390280798E-2</v>
      </c>
      <c r="L10" s="32"/>
      <c r="M10" s="11"/>
      <c r="N10" s="11"/>
      <c r="O10" s="11"/>
      <c r="P10" s="11"/>
    </row>
    <row r="11" spans="2:16" ht="15.6" thickBot="1" x14ac:dyDescent="0.4">
      <c r="B11" s="31"/>
      <c r="C11" s="45" t="s">
        <v>5</v>
      </c>
      <c r="D11" s="45" t="s">
        <v>17</v>
      </c>
      <c r="E11" s="10">
        <v>5.5454875258484238E-3</v>
      </c>
      <c r="F11" s="10">
        <v>5.8528992707409027E-3</v>
      </c>
      <c r="G11" s="10">
        <v>2.0063236954285229E-2</v>
      </c>
      <c r="H11" s="10">
        <v>2.08017910634282E-2</v>
      </c>
      <c r="I11" s="10">
        <v>2.9120667711199234E-2</v>
      </c>
      <c r="J11" s="10">
        <v>2.5726929187323104E-2</v>
      </c>
      <c r="K11" s="10">
        <v>3.7088753674493151E-2</v>
      </c>
      <c r="L11" s="32"/>
      <c r="M11" s="11"/>
      <c r="N11" s="11"/>
      <c r="O11" s="11"/>
      <c r="P11" s="11"/>
    </row>
    <row r="12" spans="2:16" ht="15.6" thickBot="1" x14ac:dyDescent="0.4">
      <c r="B12" s="31"/>
      <c r="C12" s="45" t="s">
        <v>5</v>
      </c>
      <c r="D12" s="45" t="s">
        <v>18</v>
      </c>
      <c r="E12" s="10">
        <v>0.97787715604131764</v>
      </c>
      <c r="F12" s="10">
        <v>0.97759378297574573</v>
      </c>
      <c r="G12" s="10">
        <v>0.95798086021096984</v>
      </c>
      <c r="H12" s="10">
        <v>0.91258551033192925</v>
      </c>
      <c r="I12" s="10">
        <v>0.77137171761612688</v>
      </c>
      <c r="J12" s="10">
        <v>0.76579222717401307</v>
      </c>
      <c r="K12" s="10">
        <v>0.64910019289259391</v>
      </c>
      <c r="L12" s="32"/>
      <c r="M12" s="11"/>
      <c r="N12" s="11"/>
      <c r="O12" s="11"/>
      <c r="P12" s="11"/>
    </row>
    <row r="13" spans="2:16" ht="15.6" thickBot="1" x14ac:dyDescent="0.4">
      <c r="B13" s="31"/>
      <c r="C13" s="45" t="s">
        <v>5</v>
      </c>
      <c r="D13" s="45" t="s">
        <v>19</v>
      </c>
      <c r="E13" s="10">
        <v>2.1140117306956169E-6</v>
      </c>
      <c r="F13" s="10">
        <v>5.0518100100745509E-6</v>
      </c>
      <c r="G13" s="10">
        <v>2.4239807319040032E-3</v>
      </c>
      <c r="H13" s="10">
        <v>2.4276578199045537E-3</v>
      </c>
      <c r="I13" s="10">
        <v>9.0012818167606382E-2</v>
      </c>
      <c r="J13" s="10">
        <v>0.1095933456319992</v>
      </c>
      <c r="K13" s="10">
        <v>0.21832136704263205</v>
      </c>
      <c r="L13" s="32"/>
      <c r="M13" s="11"/>
      <c r="N13" s="11"/>
      <c r="O13" s="11"/>
      <c r="P13" s="11"/>
    </row>
    <row r="14" spans="2:16" ht="15.6" thickBot="1" x14ac:dyDescent="0.4">
      <c r="B14" s="31"/>
      <c r="C14" s="45" t="s">
        <v>6</v>
      </c>
      <c r="D14" s="45" t="s">
        <v>16</v>
      </c>
      <c r="E14" s="10">
        <v>0.30243059699057595</v>
      </c>
      <c r="F14" s="10">
        <v>0.29857892586088508</v>
      </c>
      <c r="G14" s="10">
        <v>0.33149175901511507</v>
      </c>
      <c r="H14" s="10">
        <v>0.43192505081073446</v>
      </c>
      <c r="I14" s="10">
        <v>0.353962467698266</v>
      </c>
      <c r="J14" s="10">
        <v>0.31885076863730871</v>
      </c>
      <c r="K14" s="10">
        <v>0.28186517905566666</v>
      </c>
      <c r="L14" s="32"/>
      <c r="M14" s="11"/>
      <c r="N14" s="11"/>
      <c r="O14" s="11"/>
      <c r="P14" s="11"/>
    </row>
    <row r="15" spans="2:16" ht="15.6" thickBot="1" x14ac:dyDescent="0.4">
      <c r="B15" s="31"/>
      <c r="C15" s="45" t="s">
        <v>6</v>
      </c>
      <c r="D15" s="45" t="s">
        <v>17</v>
      </c>
      <c r="E15" s="10">
        <v>5.1591843912357309E-4</v>
      </c>
      <c r="F15" s="10">
        <v>6.1238896434233098E-4</v>
      </c>
      <c r="G15" s="10">
        <v>4.5212648335054501E-3</v>
      </c>
      <c r="H15" s="10">
        <v>7.1023752726336722E-2</v>
      </c>
      <c r="I15" s="10">
        <v>0.20099225357920117</v>
      </c>
      <c r="J15" s="10">
        <v>0.33742306572687897</v>
      </c>
      <c r="K15" s="10">
        <v>0.37076449378829091</v>
      </c>
      <c r="L15" s="32"/>
      <c r="M15" s="11"/>
      <c r="N15" s="11"/>
      <c r="O15" s="11"/>
      <c r="P15" s="11"/>
    </row>
    <row r="16" spans="2:16" ht="15.6" thickBot="1" x14ac:dyDescent="0.4">
      <c r="B16" s="31"/>
      <c r="C16" s="45" t="s">
        <v>6</v>
      </c>
      <c r="D16" s="45" t="s">
        <v>18</v>
      </c>
      <c r="E16" s="10">
        <v>0.6970308571339715</v>
      </c>
      <c r="F16" s="10">
        <v>0.70075182052379847</v>
      </c>
      <c r="G16" s="10">
        <v>0.65469284540886796</v>
      </c>
      <c r="H16" s="10">
        <v>0.4761184578663184</v>
      </c>
      <c r="I16" s="10">
        <v>0.35999744431134517</v>
      </c>
      <c r="J16" s="10">
        <v>0.19864915434396568</v>
      </c>
      <c r="K16" s="10">
        <v>8.1840777339141149E-2</v>
      </c>
      <c r="L16" s="32"/>
      <c r="M16" s="11"/>
      <c r="N16" s="11"/>
      <c r="O16" s="11"/>
      <c r="P16" s="11"/>
    </row>
    <row r="17" spans="2:16" ht="15.6" thickBot="1" x14ac:dyDescent="0.4">
      <c r="B17" s="31"/>
      <c r="C17" s="45" t="s">
        <v>6</v>
      </c>
      <c r="D17" s="45" t="s">
        <v>19</v>
      </c>
      <c r="E17" s="10">
        <v>2.2627436329013738E-5</v>
      </c>
      <c r="F17" s="10">
        <v>5.6864650974042198E-5</v>
      </c>
      <c r="G17" s="10">
        <v>9.2941307425114666E-3</v>
      </c>
      <c r="H17" s="10">
        <v>2.0932738596610295E-2</v>
      </c>
      <c r="I17" s="10">
        <v>8.5047834411187725E-2</v>
      </c>
      <c r="J17" s="10">
        <v>0.14507701129184677</v>
      </c>
      <c r="K17" s="10">
        <v>0.2655295498169013</v>
      </c>
      <c r="L17" s="32"/>
      <c r="M17" s="11"/>
      <c r="N17" s="11"/>
      <c r="O17" s="11"/>
      <c r="P17" s="11"/>
    </row>
    <row r="18" spans="2:16" ht="15.6" thickBot="1" x14ac:dyDescent="0.4">
      <c r="B18" s="31"/>
      <c r="C18" s="45" t="s">
        <v>7</v>
      </c>
      <c r="D18" s="45" t="s">
        <v>16</v>
      </c>
      <c r="E18" s="10">
        <v>0.12223723423294088</v>
      </c>
      <c r="F18" s="10">
        <v>0.14225553471806282</v>
      </c>
      <c r="G18" s="10">
        <v>0.15813994785033403</v>
      </c>
      <c r="H18" s="10">
        <v>0.15739950835362196</v>
      </c>
      <c r="I18" s="10">
        <v>0.13441309437805152</v>
      </c>
      <c r="J18" s="10">
        <v>0.11202395432934115</v>
      </c>
      <c r="K18" s="10">
        <v>7.7651311065491169E-2</v>
      </c>
      <c r="L18" s="32"/>
      <c r="M18" s="11"/>
      <c r="N18" s="11"/>
      <c r="O18" s="11"/>
      <c r="P18" s="11"/>
    </row>
    <row r="19" spans="2:16" ht="15.6" thickBot="1" x14ac:dyDescent="0.4">
      <c r="B19" s="31"/>
      <c r="C19" s="45" t="s">
        <v>7</v>
      </c>
      <c r="D19" s="45" t="s">
        <v>17</v>
      </c>
      <c r="E19" s="10">
        <v>2.4192596685764056E-3</v>
      </c>
      <c r="F19" s="10">
        <v>2.4391911255969814E-3</v>
      </c>
      <c r="G19" s="10">
        <v>1.9911786024747552E-2</v>
      </c>
      <c r="H19" s="10">
        <v>2.0000930283486328E-2</v>
      </c>
      <c r="I19" s="10">
        <v>0.14168474445097612</v>
      </c>
      <c r="J19" s="10">
        <v>5.4692533973435445E-2</v>
      </c>
      <c r="K19" s="10">
        <v>0.11200461348724103</v>
      </c>
      <c r="L19" s="32"/>
      <c r="M19" s="11"/>
      <c r="N19" s="11"/>
      <c r="O19" s="11"/>
      <c r="P19" s="11"/>
    </row>
    <row r="20" spans="2:16" ht="15.6" thickBot="1" x14ac:dyDescent="0.4">
      <c r="B20" s="31"/>
      <c r="C20" s="45" t="s">
        <v>7</v>
      </c>
      <c r="D20" s="45" t="s">
        <v>18</v>
      </c>
      <c r="E20" s="10">
        <v>0.87533817663265945</v>
      </c>
      <c r="F20" s="10">
        <v>0.85528681406118678</v>
      </c>
      <c r="G20" s="10">
        <v>0.81689059787503016</v>
      </c>
      <c r="H20" s="10">
        <v>0.81751925013730442</v>
      </c>
      <c r="I20" s="10">
        <v>0.63606374883253636</v>
      </c>
      <c r="J20" s="10">
        <v>0.71402537470087812</v>
      </c>
      <c r="K20" s="10">
        <v>0.52016729132240669</v>
      </c>
      <c r="L20" s="32"/>
      <c r="M20" s="11"/>
      <c r="N20" s="11"/>
      <c r="O20" s="11"/>
      <c r="P20" s="11"/>
    </row>
    <row r="21" spans="2:16" ht="15.6" thickBot="1" x14ac:dyDescent="0.4">
      <c r="B21" s="31"/>
      <c r="C21" s="45" t="s">
        <v>7</v>
      </c>
      <c r="D21" s="45" t="s">
        <v>19</v>
      </c>
      <c r="E21" s="10">
        <v>5.3294658232884729E-6</v>
      </c>
      <c r="F21" s="10">
        <v>1.8460095153370229E-5</v>
      </c>
      <c r="G21" s="10">
        <v>5.0576682498881843E-3</v>
      </c>
      <c r="H21" s="10">
        <v>5.0803112255872274E-3</v>
      </c>
      <c r="I21" s="10">
        <v>8.7838412338436006E-2</v>
      </c>
      <c r="J21" s="10">
        <v>0.1192581369963452</v>
      </c>
      <c r="K21" s="10">
        <v>0.29017678412486103</v>
      </c>
      <c r="L21" s="32"/>
      <c r="M21" s="11"/>
      <c r="N21" s="11"/>
      <c r="O21" s="11"/>
      <c r="P21" s="11"/>
    </row>
    <row r="22" spans="2:16" ht="15.6" thickBot="1" x14ac:dyDescent="0.4">
      <c r="B22" s="31"/>
      <c r="C22" s="45" t="s">
        <v>8</v>
      </c>
      <c r="D22" s="45" t="s">
        <v>20</v>
      </c>
      <c r="E22" s="10">
        <v>0.65012345785121373</v>
      </c>
      <c r="F22" s="10">
        <v>0.65889787163895397</v>
      </c>
      <c r="G22" s="10">
        <v>0.65996098512557866</v>
      </c>
      <c r="H22" s="10">
        <v>0.68238155407126</v>
      </c>
      <c r="I22" s="10">
        <v>0.64501807728968397</v>
      </c>
      <c r="J22" s="10">
        <v>0.57118834066255897</v>
      </c>
      <c r="K22" s="10">
        <v>0.70004772681726002</v>
      </c>
      <c r="L22" s="32"/>
      <c r="M22" s="11"/>
      <c r="N22" s="11"/>
      <c r="O22" s="11"/>
      <c r="P22" s="11"/>
    </row>
    <row r="23" spans="2:16" ht="15.6" thickBot="1" x14ac:dyDescent="0.4">
      <c r="B23" s="31"/>
      <c r="C23" s="45" t="s">
        <v>8</v>
      </c>
      <c r="D23" s="45" t="s">
        <v>21</v>
      </c>
      <c r="E23" s="10">
        <v>0.34987654214878638</v>
      </c>
      <c r="F23" s="10">
        <v>0.34110212836104614</v>
      </c>
      <c r="G23" s="10">
        <v>0.34003901487442134</v>
      </c>
      <c r="H23" s="10">
        <v>0.31761844592874</v>
      </c>
      <c r="I23" s="10">
        <v>0.35498192271031598</v>
      </c>
      <c r="J23" s="10">
        <v>0.42881165933744103</v>
      </c>
      <c r="K23" s="10">
        <v>0.29995227318273998</v>
      </c>
      <c r="L23" s="32"/>
      <c r="M23" s="11"/>
      <c r="N23" s="11"/>
      <c r="O23" s="11"/>
      <c r="P23" s="11"/>
    </row>
    <row r="24" spans="2:16" ht="15.6" thickBot="1" x14ac:dyDescent="0.4">
      <c r="B24" s="31"/>
      <c r="C24" s="45" t="s">
        <v>9</v>
      </c>
      <c r="D24" s="45" t="s">
        <v>16</v>
      </c>
      <c r="E24" s="10">
        <v>0.27268165604473893</v>
      </c>
      <c r="F24" s="10">
        <v>0.29989917481265077</v>
      </c>
      <c r="G24" s="10">
        <v>0.32598462861177729</v>
      </c>
      <c r="H24" s="10">
        <v>0.43874183945026524</v>
      </c>
      <c r="I24" s="10">
        <v>0.37850881976816042</v>
      </c>
      <c r="J24" s="10">
        <v>0.32498044081368438</v>
      </c>
      <c r="K24" s="10">
        <v>0.29257106647664927</v>
      </c>
      <c r="L24" s="32"/>
      <c r="M24" s="11"/>
      <c r="N24" s="11"/>
      <c r="O24" s="11"/>
      <c r="P24" s="11"/>
    </row>
    <row r="25" spans="2:16" ht="15.6" thickBot="1" x14ac:dyDescent="0.4">
      <c r="B25" s="31"/>
      <c r="C25" s="45" t="s">
        <v>9</v>
      </c>
      <c r="D25" s="45" t="s">
        <v>17</v>
      </c>
      <c r="E25" s="10">
        <v>1.596191067590594E-3</v>
      </c>
      <c r="F25" s="10">
        <v>1.805365867997971E-3</v>
      </c>
      <c r="G25" s="10">
        <v>5.2986983247625494E-3</v>
      </c>
      <c r="H25" s="10">
        <v>7.0255163525217657E-2</v>
      </c>
      <c r="I25" s="10">
        <v>0.21637294087893685</v>
      </c>
      <c r="J25" s="10">
        <v>0.3472016316803101</v>
      </c>
      <c r="K25" s="10">
        <v>0.37825297062584695</v>
      </c>
      <c r="L25" s="32"/>
      <c r="M25" s="11"/>
      <c r="N25" s="11"/>
      <c r="O25" s="11"/>
      <c r="P25" s="11"/>
    </row>
    <row r="26" spans="2:16" ht="15.6" thickBot="1" x14ac:dyDescent="0.4">
      <c r="B26" s="31"/>
      <c r="C26" s="45" t="s">
        <v>9</v>
      </c>
      <c r="D26" s="45" t="s">
        <v>18</v>
      </c>
      <c r="E26" s="10">
        <v>0.72568618085708481</v>
      </c>
      <c r="F26" s="10">
        <v>0.69821344061072887</v>
      </c>
      <c r="G26" s="10">
        <v>0.66033025887887897</v>
      </c>
      <c r="H26" s="10">
        <v>0.47257009753961371</v>
      </c>
      <c r="I26" s="10">
        <v>0.32776256394031666</v>
      </c>
      <c r="J26" s="10">
        <v>0.18941229000200016</v>
      </c>
      <c r="K26" s="10">
        <v>7.8026639218299956E-2</v>
      </c>
      <c r="L26" s="32"/>
      <c r="M26" s="11"/>
      <c r="N26" s="11"/>
      <c r="O26" s="11"/>
      <c r="P26" s="11"/>
    </row>
    <row r="27" spans="2:16" ht="15.6" thickBot="1" x14ac:dyDescent="0.4">
      <c r="B27" s="31"/>
      <c r="C27" s="45" t="s">
        <v>9</v>
      </c>
      <c r="D27" s="45" t="s">
        <v>19</v>
      </c>
      <c r="E27" s="10">
        <v>3.5972030585553662E-5</v>
      </c>
      <c r="F27" s="10">
        <v>8.2018708622412159E-5</v>
      </c>
      <c r="G27" s="10">
        <v>8.3864141845812409E-3</v>
      </c>
      <c r="H27" s="10">
        <v>1.8432899484903429E-2</v>
      </c>
      <c r="I27" s="10">
        <v>7.7355675412586103E-2</v>
      </c>
      <c r="J27" s="10">
        <v>0.13840563750400539</v>
      </c>
      <c r="K27" s="10">
        <v>0.25114932367920367</v>
      </c>
      <c r="L27" s="32"/>
      <c r="M27" s="11"/>
      <c r="N27" s="11"/>
      <c r="O27" s="11"/>
      <c r="P27" s="11"/>
    </row>
    <row r="28" spans="2:16" ht="15.6" thickBot="1" x14ac:dyDescent="0.4">
      <c r="B28" s="31"/>
      <c r="C28" s="45" t="s">
        <v>10</v>
      </c>
      <c r="D28" s="45" t="s">
        <v>16</v>
      </c>
      <c r="E28" s="10">
        <v>2.2610968370953541E-2</v>
      </c>
      <c r="F28" s="10">
        <v>3.4261917681877328E-2</v>
      </c>
      <c r="G28" s="10">
        <v>0.16876876105393288</v>
      </c>
      <c r="H28" s="10">
        <v>0.20656062584601545</v>
      </c>
      <c r="I28" s="10">
        <v>0.18648120002139132</v>
      </c>
      <c r="J28" s="10">
        <v>0.15608743192709393</v>
      </c>
      <c r="K28" s="10">
        <v>0.11742719978751784</v>
      </c>
      <c r="L28" s="32"/>
      <c r="M28" s="11"/>
      <c r="N28" s="11"/>
      <c r="O28" s="11"/>
      <c r="P28" s="11"/>
    </row>
    <row r="29" spans="2:16" ht="15.6" thickBot="1" x14ac:dyDescent="0.4">
      <c r="B29" s="31"/>
      <c r="C29" s="45" t="s">
        <v>10</v>
      </c>
      <c r="D29" s="45" t="s">
        <v>17</v>
      </c>
      <c r="E29" s="10">
        <v>3.7458490845859803E-2</v>
      </c>
      <c r="F29" s="10">
        <v>2.8188179311429789E-2</v>
      </c>
      <c r="G29" s="10">
        <v>0.2278422090099646</v>
      </c>
      <c r="H29" s="10">
        <v>0.38858321825727304</v>
      </c>
      <c r="I29" s="10">
        <v>0.52813099930733809</v>
      </c>
      <c r="J29" s="10">
        <v>0.46444164890570949</v>
      </c>
      <c r="K29" s="10">
        <v>0.46006159447527867</v>
      </c>
      <c r="L29" s="32"/>
      <c r="M29" s="11"/>
      <c r="N29" s="11"/>
      <c r="O29" s="11"/>
      <c r="P29" s="11"/>
    </row>
    <row r="30" spans="2:16" ht="15.6" thickBot="1" x14ac:dyDescent="0.4">
      <c r="B30" s="31"/>
      <c r="C30" s="45" t="s">
        <v>10</v>
      </c>
      <c r="D30" s="45" t="s">
        <v>18</v>
      </c>
      <c r="E30" s="10">
        <v>0.9399011285285449</v>
      </c>
      <c r="F30" s="10">
        <v>0.93744515362334024</v>
      </c>
      <c r="G30" s="10">
        <v>0.58125882000676177</v>
      </c>
      <c r="H30" s="10">
        <v>0.34479839173951071</v>
      </c>
      <c r="I30" s="10">
        <v>0.19398777482159829</v>
      </c>
      <c r="J30" s="10">
        <v>0.24344139279396804</v>
      </c>
      <c r="K30" s="10">
        <v>0.15412826997975768</v>
      </c>
      <c r="L30" s="32"/>
      <c r="M30" s="11"/>
      <c r="N30" s="11"/>
      <c r="O30" s="11"/>
      <c r="P30" s="11"/>
    </row>
    <row r="31" spans="2:16" ht="15.6" thickBot="1" x14ac:dyDescent="0.4">
      <c r="B31" s="31"/>
      <c r="C31" s="45" t="s">
        <v>10</v>
      </c>
      <c r="D31" s="45" t="s">
        <v>19</v>
      </c>
      <c r="E31" s="10">
        <v>2.9412254641719314E-5</v>
      </c>
      <c r="F31" s="10">
        <v>1.0474938335261415E-4</v>
      </c>
      <c r="G31" s="10">
        <v>2.2130209929340873E-2</v>
      </c>
      <c r="H31" s="10">
        <v>6.005776415720087E-2</v>
      </c>
      <c r="I31" s="10">
        <v>9.1400025849672176E-2</v>
      </c>
      <c r="J31" s="10">
        <v>0.13602952637322857</v>
      </c>
      <c r="K31" s="10">
        <v>0.26838293575744576</v>
      </c>
      <c r="L31" s="32"/>
      <c r="M31" s="11"/>
      <c r="N31" s="11"/>
      <c r="O31" s="11"/>
      <c r="P31" s="11"/>
    </row>
    <row r="32" spans="2:16" ht="15.6" thickBot="1" x14ac:dyDescent="0.4">
      <c r="B32" s="31"/>
      <c r="C32" s="45" t="s">
        <v>11</v>
      </c>
      <c r="D32" s="45" t="s">
        <v>16</v>
      </c>
      <c r="E32" s="10">
        <v>2.8957491343350905E-2</v>
      </c>
      <c r="F32" s="10">
        <v>2.8116861525009567E-2</v>
      </c>
      <c r="G32" s="10">
        <v>0.15398895825925038</v>
      </c>
      <c r="H32" s="10">
        <v>0.2131212055794591</v>
      </c>
      <c r="I32" s="10">
        <v>0.2017690867117522</v>
      </c>
      <c r="J32" s="10">
        <v>0.1649638756510044</v>
      </c>
      <c r="K32" s="10">
        <v>0.10545808360050427</v>
      </c>
      <c r="L32" s="32"/>
      <c r="M32" s="11"/>
      <c r="N32" s="11"/>
      <c r="O32" s="11"/>
      <c r="P32" s="11"/>
    </row>
    <row r="33" spans="2:16" ht="15.6" thickBot="1" x14ac:dyDescent="0.4">
      <c r="B33" s="31"/>
      <c r="C33" s="45" t="s">
        <v>11</v>
      </c>
      <c r="D33" s="45" t="s">
        <v>17</v>
      </c>
      <c r="E33" s="10">
        <v>2.2652568746378499E-2</v>
      </c>
      <c r="F33" s="10">
        <v>2.2825879398637425E-2</v>
      </c>
      <c r="G33" s="10">
        <v>0.12408794011340303</v>
      </c>
      <c r="H33" s="10">
        <v>0.21335759089125614</v>
      </c>
      <c r="I33" s="10">
        <v>0.3092574692408791</v>
      </c>
      <c r="J33" s="10">
        <v>0.24844966117061548</v>
      </c>
      <c r="K33" s="10">
        <v>0.25227343040037792</v>
      </c>
      <c r="L33" s="32"/>
      <c r="M33" s="11"/>
      <c r="N33" s="11"/>
      <c r="O33" s="11"/>
      <c r="P33" s="11"/>
    </row>
    <row r="34" spans="2:16" ht="15.6" thickBot="1" x14ac:dyDescent="0.4">
      <c r="B34" s="31"/>
      <c r="C34" s="45" t="s">
        <v>11</v>
      </c>
      <c r="D34" s="45" t="s">
        <v>18</v>
      </c>
      <c r="E34" s="10">
        <v>0.9483010814398094</v>
      </c>
      <c r="F34" s="10">
        <v>0.9488291565340975</v>
      </c>
      <c r="G34" s="10">
        <v>0.68256442718718724</v>
      </c>
      <c r="H34" s="10">
        <v>0.49819678589361893</v>
      </c>
      <c r="I34" s="10">
        <v>0.37504749482794597</v>
      </c>
      <c r="J34" s="10">
        <v>0.38833307855935639</v>
      </c>
      <c r="K34" s="10">
        <v>0.29685839529170915</v>
      </c>
      <c r="L34" s="32"/>
      <c r="M34" s="11"/>
      <c r="N34" s="11"/>
      <c r="O34" s="11"/>
      <c r="P34" s="11"/>
    </row>
    <row r="35" spans="2:16" ht="15.6" thickBot="1" x14ac:dyDescent="0.4">
      <c r="B35" s="31"/>
      <c r="C35" s="45" t="s">
        <v>11</v>
      </c>
      <c r="D35" s="45" t="s">
        <v>19</v>
      </c>
      <c r="E35" s="10">
        <v>8.8858470461200252E-5</v>
      </c>
      <c r="F35" s="10">
        <v>2.28102542255458E-4</v>
      </c>
      <c r="G35" s="10">
        <v>3.9358674440159461E-2</v>
      </c>
      <c r="H35" s="10">
        <v>7.5324417635665858E-2</v>
      </c>
      <c r="I35" s="10">
        <v>0.11392594921942283</v>
      </c>
      <c r="J35" s="10">
        <v>0.19825338461902375</v>
      </c>
      <c r="K35" s="10">
        <v>0.34541009070740875</v>
      </c>
      <c r="L35" s="32"/>
      <c r="M35" s="11"/>
      <c r="N35" s="11"/>
      <c r="O35" s="11"/>
      <c r="P35" s="11"/>
    </row>
    <row r="36" spans="2:16" ht="15.6" thickBot="1" x14ac:dyDescent="0.4">
      <c r="B36" s="31"/>
      <c r="C36" s="45" t="s">
        <v>12</v>
      </c>
      <c r="D36" s="45" t="s">
        <v>16</v>
      </c>
      <c r="E36" s="10">
        <v>9.4010395474409716E-2</v>
      </c>
      <c r="F36" s="10">
        <v>9.6088067263106466E-2</v>
      </c>
      <c r="G36" s="10">
        <v>9.852012215370598E-2</v>
      </c>
      <c r="H36" s="10">
        <v>0.11143357107843402</v>
      </c>
      <c r="I36" s="10">
        <v>0.10597559120298496</v>
      </c>
      <c r="J36" s="10">
        <v>8.0151736051202863E-2</v>
      </c>
      <c r="K36" s="10">
        <v>7.2385622311751871E-2</v>
      </c>
      <c r="L36" s="32"/>
      <c r="M36" s="11"/>
      <c r="N36" s="11"/>
      <c r="O36" s="11"/>
      <c r="P36" s="11"/>
    </row>
    <row r="37" spans="2:16" ht="15.6" thickBot="1" x14ac:dyDescent="0.4">
      <c r="B37" s="31"/>
      <c r="C37" s="45" t="s">
        <v>12</v>
      </c>
      <c r="D37" s="45" t="s">
        <v>17</v>
      </c>
      <c r="E37" s="10">
        <v>4.1957092639858173E-3</v>
      </c>
      <c r="F37" s="10">
        <v>6.0389806868490839E-3</v>
      </c>
      <c r="G37" s="10">
        <v>1.4144604146323224E-2</v>
      </c>
      <c r="H37" s="10">
        <v>2.1517416929274842E-2</v>
      </c>
      <c r="I37" s="10">
        <v>0.12075314847775769</v>
      </c>
      <c r="J37" s="10">
        <v>3.4236979859594022E-2</v>
      </c>
      <c r="K37" s="10">
        <v>5.1760298359110835E-2</v>
      </c>
      <c r="L37" s="32"/>
      <c r="M37" s="11"/>
      <c r="N37" s="11"/>
      <c r="O37" s="11"/>
      <c r="P37" s="11"/>
    </row>
    <row r="38" spans="2:16" ht="15.6" thickBot="1" x14ac:dyDescent="0.4">
      <c r="B38" s="31"/>
      <c r="C38" s="45" t="s">
        <v>12</v>
      </c>
      <c r="D38" s="45" t="s">
        <v>18</v>
      </c>
      <c r="E38" s="10">
        <v>0.90179389526160447</v>
      </c>
      <c r="F38" s="10">
        <v>0.89787295205004436</v>
      </c>
      <c r="G38" s="10">
        <v>0.88733527369997078</v>
      </c>
      <c r="H38" s="10">
        <v>0.86704901199229101</v>
      </c>
      <c r="I38" s="10">
        <v>0.77198360584921977</v>
      </c>
      <c r="J38" s="10">
        <v>0.83133971702552734</v>
      </c>
      <c r="K38" s="10">
        <v>0.84700889739465546</v>
      </c>
      <c r="L38" s="32"/>
      <c r="M38" s="11"/>
      <c r="N38" s="11"/>
      <c r="O38" s="11"/>
      <c r="P38" s="11"/>
    </row>
    <row r="39" spans="2:16" ht="15.6" thickBot="1" x14ac:dyDescent="0.4">
      <c r="B39" s="31"/>
      <c r="C39" s="45" t="s">
        <v>12</v>
      </c>
      <c r="D39" s="45" t="s">
        <v>19</v>
      </c>
      <c r="E39" s="10">
        <v>0</v>
      </c>
      <c r="F39" s="10">
        <v>0</v>
      </c>
      <c r="G39" s="10">
        <v>0</v>
      </c>
      <c r="H39" s="10">
        <v>0</v>
      </c>
      <c r="I39" s="10">
        <v>1.2876544700374764E-3</v>
      </c>
      <c r="J39" s="10">
        <v>5.4271567063675759E-2</v>
      </c>
      <c r="K39" s="10">
        <v>2.8845181934481805E-2</v>
      </c>
      <c r="L39" s="32"/>
      <c r="M39" s="11"/>
      <c r="N39" s="11"/>
      <c r="O39" s="11"/>
      <c r="P39" s="11"/>
    </row>
    <row r="40" spans="2:16" ht="15.6" thickBot="1" x14ac:dyDescent="0.4"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5"/>
    </row>
  </sheetData>
  <mergeCells count="3">
    <mergeCell ref="C3:K3"/>
    <mergeCell ref="C4:K4"/>
    <mergeCell ref="C6:K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workbookViewId="0"/>
  </sheetViews>
  <sheetFormatPr defaultColWidth="8.88671875" defaultRowHeight="15" x14ac:dyDescent="0.35"/>
  <cols>
    <col min="1" max="2" width="2.6640625" style="6" customWidth="1"/>
    <col min="3" max="3" width="24.33203125" style="6" customWidth="1"/>
    <col min="4" max="4" width="12" style="6" bestFit="1" customWidth="1"/>
    <col min="5" max="11" width="8.88671875" style="6"/>
    <col min="12" max="12" width="2.6640625" style="6" customWidth="1"/>
    <col min="13" max="16384" width="8.88671875" style="6"/>
  </cols>
  <sheetData>
    <row r="1" spans="2:16" ht="15.6" thickBot="1" x14ac:dyDescent="0.4">
      <c r="C1" s="8"/>
    </row>
    <row r="2" spans="2:16" x14ac:dyDescent="0.35">
      <c r="B2" s="28"/>
      <c r="C2" s="37"/>
      <c r="D2" s="29"/>
      <c r="E2" s="29"/>
      <c r="F2" s="29"/>
      <c r="G2" s="29"/>
      <c r="H2" s="29"/>
      <c r="I2" s="29"/>
      <c r="J2" s="29"/>
      <c r="K2" s="29"/>
      <c r="L2" s="30"/>
    </row>
    <row r="3" spans="2:16" x14ac:dyDescent="0.35">
      <c r="B3" s="31"/>
      <c r="C3" s="92" t="s">
        <v>76</v>
      </c>
      <c r="D3" s="92"/>
      <c r="E3" s="92"/>
      <c r="F3" s="92"/>
      <c r="G3" s="92"/>
      <c r="H3" s="92"/>
      <c r="I3" s="92"/>
      <c r="J3" s="92"/>
      <c r="K3" s="92"/>
      <c r="L3" s="32"/>
    </row>
    <row r="4" spans="2:16" x14ac:dyDescent="0.35">
      <c r="B4" s="31"/>
      <c r="C4" s="93" t="s">
        <v>37</v>
      </c>
      <c r="D4" s="93"/>
      <c r="E4" s="93"/>
      <c r="F4" s="93"/>
      <c r="G4" s="93"/>
      <c r="H4" s="93"/>
      <c r="I4" s="93"/>
      <c r="J4" s="93"/>
      <c r="K4" s="93"/>
      <c r="L4" s="32"/>
    </row>
    <row r="5" spans="2:16" x14ac:dyDescent="0.35">
      <c r="B5" s="31"/>
      <c r="C5" s="45"/>
      <c r="D5" s="45"/>
      <c r="E5" s="45"/>
      <c r="F5" s="45"/>
      <c r="G5" s="45"/>
      <c r="H5" s="45"/>
      <c r="I5" s="45"/>
      <c r="J5" s="45"/>
      <c r="K5" s="45"/>
      <c r="L5" s="32"/>
    </row>
    <row r="6" spans="2:16" x14ac:dyDescent="0.35">
      <c r="B6" s="31"/>
      <c r="C6" s="94" t="s">
        <v>97</v>
      </c>
      <c r="D6" s="94"/>
      <c r="E6" s="94"/>
      <c r="F6" s="94"/>
      <c r="G6" s="94"/>
      <c r="H6" s="94"/>
      <c r="I6" s="94"/>
      <c r="J6" s="94"/>
      <c r="K6" s="94"/>
      <c r="L6" s="32"/>
    </row>
    <row r="7" spans="2:16" x14ac:dyDescent="0.35">
      <c r="B7" s="31"/>
      <c r="C7" s="94"/>
      <c r="D7" s="94"/>
      <c r="E7" s="94"/>
      <c r="F7" s="94"/>
      <c r="G7" s="94"/>
      <c r="H7" s="94"/>
      <c r="I7" s="94"/>
      <c r="J7" s="94"/>
      <c r="K7" s="94"/>
      <c r="L7" s="32"/>
    </row>
    <row r="8" spans="2:16" x14ac:dyDescent="0.35">
      <c r="B8" s="31"/>
      <c r="C8" s="45"/>
      <c r="D8" s="45"/>
      <c r="E8" s="45"/>
      <c r="F8" s="45"/>
      <c r="G8" s="45"/>
      <c r="H8" s="45"/>
      <c r="I8" s="45"/>
      <c r="J8" s="45"/>
      <c r="K8" s="45"/>
      <c r="L8" s="32"/>
    </row>
    <row r="9" spans="2:16" ht="15.6" thickBot="1" x14ac:dyDescent="0.4">
      <c r="B9" s="31"/>
      <c r="C9" s="26" t="s">
        <v>3</v>
      </c>
      <c r="D9" s="26" t="s">
        <v>15</v>
      </c>
      <c r="E9" s="26">
        <v>2009</v>
      </c>
      <c r="F9" s="26">
        <v>2010</v>
      </c>
      <c r="G9" s="26">
        <v>2011</v>
      </c>
      <c r="H9" s="26">
        <v>2012</v>
      </c>
      <c r="I9" s="26">
        <v>2013</v>
      </c>
      <c r="J9" s="26">
        <v>2014</v>
      </c>
      <c r="K9" s="26">
        <v>2015</v>
      </c>
      <c r="L9" s="32"/>
      <c r="M9" s="9"/>
      <c r="N9" s="9"/>
      <c r="O9" s="9"/>
      <c r="P9" s="9"/>
    </row>
    <row r="10" spans="2:16" ht="15.6" thickBot="1" x14ac:dyDescent="0.4">
      <c r="B10" s="31"/>
      <c r="C10" s="45" t="s">
        <v>5</v>
      </c>
      <c r="D10" s="45" t="s">
        <v>16</v>
      </c>
      <c r="E10" s="10">
        <v>1.657524242110324E-2</v>
      </c>
      <c r="F10" s="10">
        <v>1.6584485834347393E-2</v>
      </c>
      <c r="G10" s="10">
        <v>1.6631573533414806E-2</v>
      </c>
      <c r="H10" s="10">
        <v>1.6613031346071047E-2</v>
      </c>
      <c r="I10" s="10">
        <v>1.6649217013727444E-2</v>
      </c>
      <c r="J10" s="10">
        <v>1.6653009463804685E-2</v>
      </c>
      <c r="K10" s="10">
        <v>1.6718420569373327E-2</v>
      </c>
      <c r="L10" s="32"/>
      <c r="M10" s="11"/>
      <c r="N10" s="11"/>
      <c r="O10" s="11"/>
      <c r="P10" s="11"/>
    </row>
    <row r="11" spans="2:16" ht="15.6" thickBot="1" x14ac:dyDescent="0.4">
      <c r="B11" s="31"/>
      <c r="C11" s="45" t="s">
        <v>5</v>
      </c>
      <c r="D11" s="45" t="s">
        <v>17</v>
      </c>
      <c r="E11" s="10">
        <v>5.5454875258484238E-3</v>
      </c>
      <c r="F11" s="10">
        <v>5.3395024797094201E-3</v>
      </c>
      <c r="G11" s="10">
        <v>4.7319015153011127E-3</v>
      </c>
      <c r="H11" s="10">
        <v>5.4733545253261538E-3</v>
      </c>
      <c r="I11" s="10">
        <v>5.1011520270046575E-3</v>
      </c>
      <c r="J11" s="10">
        <v>5.4644530674592051E-3</v>
      </c>
      <c r="K11" s="10">
        <v>5.4335322075263785E-3</v>
      </c>
      <c r="L11" s="32"/>
      <c r="M11" s="11"/>
      <c r="N11" s="11"/>
      <c r="O11" s="11"/>
      <c r="P11" s="11"/>
    </row>
    <row r="12" spans="2:16" ht="15.6" thickBot="1" x14ac:dyDescent="0.4">
      <c r="B12" s="31"/>
      <c r="C12" s="45" t="s">
        <v>5</v>
      </c>
      <c r="D12" s="45" t="s">
        <v>18</v>
      </c>
      <c r="E12" s="10">
        <v>0.97787715604131764</v>
      </c>
      <c r="F12" s="10">
        <v>0.97807389709338644</v>
      </c>
      <c r="G12" s="10">
        <v>0.97863440868838147</v>
      </c>
      <c r="H12" s="10">
        <v>0.97791149998831794</v>
      </c>
      <c r="I12" s="10">
        <v>0.97824751581166824</v>
      </c>
      <c r="J12" s="10">
        <v>0.97788042338908243</v>
      </c>
      <c r="K12" s="10">
        <v>0.9778459331949384</v>
      </c>
      <c r="L12" s="32"/>
      <c r="M12" s="11"/>
      <c r="N12" s="11"/>
      <c r="O12" s="11"/>
      <c r="P12" s="11"/>
    </row>
    <row r="13" spans="2:16" ht="15.6" thickBot="1" x14ac:dyDescent="0.4">
      <c r="B13" s="31"/>
      <c r="C13" s="45" t="s">
        <v>5</v>
      </c>
      <c r="D13" s="45" t="s">
        <v>19</v>
      </c>
      <c r="E13" s="10">
        <v>2.1140117306956169E-6</v>
      </c>
      <c r="F13" s="10">
        <v>2.1145925568127545E-6</v>
      </c>
      <c r="G13" s="10">
        <v>2.1162629025297017E-6</v>
      </c>
      <c r="H13" s="10">
        <v>2.1141402848356406E-6</v>
      </c>
      <c r="I13" s="10">
        <v>2.115147599662206E-6</v>
      </c>
      <c r="J13" s="10">
        <v>2.1140796537018337E-6</v>
      </c>
      <c r="K13" s="10">
        <v>2.1140281619055439E-6</v>
      </c>
      <c r="L13" s="32"/>
      <c r="M13" s="11"/>
      <c r="N13" s="11"/>
      <c r="O13" s="11"/>
      <c r="P13" s="11"/>
    </row>
    <row r="14" spans="2:16" ht="15.6" thickBot="1" x14ac:dyDescent="0.4">
      <c r="B14" s="31"/>
      <c r="C14" s="45" t="s">
        <v>6</v>
      </c>
      <c r="D14" s="45" t="s">
        <v>16</v>
      </c>
      <c r="E14" s="10">
        <v>0.30243059699057595</v>
      </c>
      <c r="F14" s="10">
        <v>0.30263886979227461</v>
      </c>
      <c r="G14" s="10">
        <v>0.30206821099803993</v>
      </c>
      <c r="H14" s="10">
        <v>0.30182941759349935</v>
      </c>
      <c r="I14" s="10">
        <v>0.30264666446873872</v>
      </c>
      <c r="J14" s="10">
        <v>0.30366899195952668</v>
      </c>
      <c r="K14" s="10">
        <v>0.30528300823825899</v>
      </c>
      <c r="L14" s="32"/>
      <c r="M14" s="11"/>
      <c r="N14" s="11"/>
      <c r="O14" s="11"/>
      <c r="P14" s="11"/>
    </row>
    <row r="15" spans="2:16" ht="15.6" thickBot="1" x14ac:dyDescent="0.4">
      <c r="B15" s="31"/>
      <c r="C15" s="45" t="s">
        <v>6</v>
      </c>
      <c r="D15" s="45" t="s">
        <v>17</v>
      </c>
      <c r="E15" s="10">
        <v>5.1591843912357309E-4</v>
      </c>
      <c r="F15" s="10">
        <v>5.180007165962755E-4</v>
      </c>
      <c r="G15" s="10">
        <v>5.1262804394644056E-4</v>
      </c>
      <c r="H15" s="10">
        <v>5.1163574149818911E-4</v>
      </c>
      <c r="I15" s="10">
        <v>5.2002646454502391E-4</v>
      </c>
      <c r="J15" s="10">
        <v>5.3069098866895411E-4</v>
      </c>
      <c r="K15" s="10">
        <v>5.4758117295891108E-4</v>
      </c>
      <c r="L15" s="32"/>
      <c r="M15" s="11"/>
      <c r="N15" s="11"/>
      <c r="O15" s="11"/>
      <c r="P15" s="11"/>
    </row>
    <row r="16" spans="2:16" ht="15.6" thickBot="1" x14ac:dyDescent="0.4">
      <c r="B16" s="31"/>
      <c r="C16" s="45" t="s">
        <v>6</v>
      </c>
      <c r="D16" s="45" t="s">
        <v>18</v>
      </c>
      <c r="E16" s="10">
        <v>0.6970308571339715</v>
      </c>
      <c r="F16" s="10">
        <v>0.69682053703227687</v>
      </c>
      <c r="G16" s="10">
        <v>0.69739650596015679</v>
      </c>
      <c r="H16" s="10">
        <v>0.69763639120024512</v>
      </c>
      <c r="I16" s="10">
        <v>0.69681091287284824</v>
      </c>
      <c r="J16" s="10">
        <v>0.69577813693403601</v>
      </c>
      <c r="K16" s="10">
        <v>0.69414757694867779</v>
      </c>
      <c r="L16" s="32"/>
      <c r="M16" s="11"/>
      <c r="N16" s="11"/>
      <c r="O16" s="11"/>
      <c r="P16" s="11"/>
    </row>
    <row r="17" spans="2:16" ht="15.6" thickBot="1" x14ac:dyDescent="0.4">
      <c r="B17" s="31"/>
      <c r="C17" s="45" t="s">
        <v>6</v>
      </c>
      <c r="D17" s="45" t="s">
        <v>19</v>
      </c>
      <c r="E17" s="10">
        <v>2.2627436329013738E-5</v>
      </c>
      <c r="F17" s="10">
        <v>2.2592458852158228E-5</v>
      </c>
      <c r="G17" s="10">
        <v>2.2654997856741315E-5</v>
      </c>
      <c r="H17" s="10">
        <v>2.2555464757421682E-5</v>
      </c>
      <c r="I17" s="10">
        <v>2.2396193868115013E-5</v>
      </c>
      <c r="J17" s="10">
        <v>2.2180117768289425E-5</v>
      </c>
      <c r="K17" s="10">
        <v>2.1833640104400114E-5</v>
      </c>
      <c r="L17" s="32"/>
      <c r="M17" s="11"/>
      <c r="N17" s="11"/>
      <c r="O17" s="11"/>
      <c r="P17" s="11"/>
    </row>
    <row r="18" spans="2:16" ht="15.6" thickBot="1" x14ac:dyDescent="0.4">
      <c r="B18" s="31"/>
      <c r="C18" s="45" t="s">
        <v>7</v>
      </c>
      <c r="D18" s="45" t="s">
        <v>16</v>
      </c>
      <c r="E18" s="10">
        <v>0.12223723423294088</v>
      </c>
      <c r="F18" s="10">
        <v>0.12194526924884812</v>
      </c>
      <c r="G18" s="10">
        <v>0.11658864651810825</v>
      </c>
      <c r="H18" s="10">
        <v>0.11406208097773092</v>
      </c>
      <c r="I18" s="10">
        <v>0.11293061654292605</v>
      </c>
      <c r="J18" s="10">
        <v>0.11209687297341847</v>
      </c>
      <c r="K18" s="10">
        <v>0.11231180016491005</v>
      </c>
      <c r="L18" s="32"/>
      <c r="M18" s="11"/>
      <c r="N18" s="11"/>
      <c r="O18" s="11"/>
      <c r="P18" s="11"/>
    </row>
    <row r="19" spans="2:16" ht="15.6" thickBot="1" x14ac:dyDescent="0.4">
      <c r="B19" s="31"/>
      <c r="C19" s="45" t="s">
        <v>7</v>
      </c>
      <c r="D19" s="45" t="s">
        <v>17</v>
      </c>
      <c r="E19" s="10">
        <v>2.4192596685764056E-3</v>
      </c>
      <c r="F19" s="10">
        <v>2.4185918980284406E-3</v>
      </c>
      <c r="G19" s="10">
        <v>2.4457776918358673E-3</v>
      </c>
      <c r="H19" s="10">
        <v>2.4493710674878574E-3</v>
      </c>
      <c r="I19" s="10">
        <v>2.4584919708424968E-3</v>
      </c>
      <c r="J19" s="10">
        <v>2.4561630139974086E-3</v>
      </c>
      <c r="K19" s="10">
        <v>2.4550579494167675E-3</v>
      </c>
      <c r="L19" s="32"/>
      <c r="M19" s="11"/>
      <c r="N19" s="11"/>
      <c r="O19" s="11"/>
      <c r="P19" s="11"/>
    </row>
    <row r="20" spans="2:16" ht="15.6" thickBot="1" x14ac:dyDescent="0.4">
      <c r="B20" s="31"/>
      <c r="C20" s="45" t="s">
        <v>7</v>
      </c>
      <c r="D20" s="45" t="s">
        <v>18</v>
      </c>
      <c r="E20" s="10">
        <v>0.87533817663265945</v>
      </c>
      <c r="F20" s="10">
        <v>0.87563081085835359</v>
      </c>
      <c r="G20" s="10">
        <v>0.88096018790681652</v>
      </c>
      <c r="H20" s="10">
        <v>0.88348315215557771</v>
      </c>
      <c r="I20" s="10">
        <v>0.88460547559429314</v>
      </c>
      <c r="J20" s="10">
        <v>0.88544155325118068</v>
      </c>
      <c r="K20" s="10">
        <v>0.88522773355865236</v>
      </c>
      <c r="L20" s="32"/>
      <c r="M20" s="11"/>
      <c r="N20" s="11"/>
      <c r="O20" s="11"/>
      <c r="P20" s="11"/>
    </row>
    <row r="21" spans="2:16" ht="15.6" thickBot="1" x14ac:dyDescent="0.4">
      <c r="B21" s="31"/>
      <c r="C21" s="45" t="s">
        <v>7</v>
      </c>
      <c r="D21" s="45" t="s">
        <v>19</v>
      </c>
      <c r="E21" s="10">
        <v>5.3294658232884729E-6</v>
      </c>
      <c r="F21" s="10">
        <v>5.3279947698255467E-6</v>
      </c>
      <c r="G21" s="10">
        <v>5.3878832393675145E-6</v>
      </c>
      <c r="H21" s="10">
        <v>5.395799203485077E-6</v>
      </c>
      <c r="I21" s="10">
        <v>5.4158919381912578E-6</v>
      </c>
      <c r="J21" s="10">
        <v>5.4107614033954142E-6</v>
      </c>
      <c r="K21" s="10">
        <v>5.4083270206825744E-6</v>
      </c>
      <c r="L21" s="32"/>
      <c r="M21" s="11"/>
      <c r="N21" s="11"/>
      <c r="O21" s="11"/>
      <c r="P21" s="11"/>
    </row>
    <row r="22" spans="2:16" ht="15.6" thickBot="1" x14ac:dyDescent="0.4">
      <c r="B22" s="31"/>
      <c r="C22" s="45" t="s">
        <v>8</v>
      </c>
      <c r="D22" s="45" t="s">
        <v>20</v>
      </c>
      <c r="E22" s="10">
        <v>0.65012345785121373</v>
      </c>
      <c r="F22" s="10">
        <v>0.65012345785121384</v>
      </c>
      <c r="G22" s="10">
        <v>0.65012345785121373</v>
      </c>
      <c r="H22" s="10">
        <v>0.65012345785121373</v>
      </c>
      <c r="I22" s="10">
        <v>0.65012345785121362</v>
      </c>
      <c r="J22" s="10">
        <v>0.65012345785121373</v>
      </c>
      <c r="K22" s="10">
        <v>0.65012345785121362</v>
      </c>
      <c r="L22" s="32"/>
      <c r="M22" s="11"/>
      <c r="N22" s="11"/>
      <c r="O22" s="11"/>
      <c r="P22" s="11"/>
    </row>
    <row r="23" spans="2:16" ht="15.6" thickBot="1" x14ac:dyDescent="0.4">
      <c r="B23" s="31"/>
      <c r="C23" s="45" t="s">
        <v>8</v>
      </c>
      <c r="D23" s="45" t="s">
        <v>21</v>
      </c>
      <c r="E23" s="10">
        <v>0.34987654214878638</v>
      </c>
      <c r="F23" s="10">
        <v>0.34987654214878633</v>
      </c>
      <c r="G23" s="10">
        <v>0.34987654214878633</v>
      </c>
      <c r="H23" s="10">
        <v>0.34987654214878633</v>
      </c>
      <c r="I23" s="10">
        <v>0.34987654214878633</v>
      </c>
      <c r="J23" s="10">
        <v>0.34987654214878633</v>
      </c>
      <c r="K23" s="10">
        <v>0.34987654214878633</v>
      </c>
      <c r="L23" s="32"/>
      <c r="M23" s="11"/>
      <c r="N23" s="11"/>
      <c r="O23" s="11"/>
      <c r="P23" s="11"/>
    </row>
    <row r="24" spans="2:16" ht="15.6" thickBot="1" x14ac:dyDescent="0.4">
      <c r="B24" s="31"/>
      <c r="C24" s="45" t="s">
        <v>9</v>
      </c>
      <c r="D24" s="45" t="s">
        <v>16</v>
      </c>
      <c r="E24" s="10">
        <v>0.27268165604473893</v>
      </c>
      <c r="F24" s="10">
        <v>0.27293682880210635</v>
      </c>
      <c r="G24" s="10">
        <v>0.27349890418826722</v>
      </c>
      <c r="H24" s="10">
        <v>0.27403184904020267</v>
      </c>
      <c r="I24" s="10">
        <v>0.27414393703861217</v>
      </c>
      <c r="J24" s="10">
        <v>0.27387879270420246</v>
      </c>
      <c r="K24" s="10">
        <v>0.27381002436697</v>
      </c>
      <c r="L24" s="32"/>
      <c r="M24" s="11"/>
      <c r="N24" s="11"/>
      <c r="O24" s="11"/>
      <c r="P24" s="11"/>
    </row>
    <row r="25" spans="2:16" ht="15.6" thickBot="1" x14ac:dyDescent="0.4">
      <c r="B25" s="31"/>
      <c r="C25" s="45" t="s">
        <v>9</v>
      </c>
      <c r="D25" s="45" t="s">
        <v>17</v>
      </c>
      <c r="E25" s="10">
        <v>1.596191067590594E-3</v>
      </c>
      <c r="F25" s="10">
        <v>1.6020991681769048E-3</v>
      </c>
      <c r="G25" s="10">
        <v>1.6149677573694594E-3</v>
      </c>
      <c r="H25" s="10">
        <v>1.6240139007465378E-3</v>
      </c>
      <c r="I25" s="10">
        <v>1.6247681287109058E-3</v>
      </c>
      <c r="J25" s="10">
        <v>1.61874512822734E-3</v>
      </c>
      <c r="K25" s="10">
        <v>1.6178904418923884E-3</v>
      </c>
      <c r="L25" s="32"/>
      <c r="M25" s="11"/>
      <c r="N25" s="11"/>
      <c r="O25" s="11"/>
      <c r="P25" s="11"/>
    </row>
    <row r="26" spans="2:16" ht="15.6" thickBot="1" x14ac:dyDescent="0.4">
      <c r="B26" s="31"/>
      <c r="C26" s="45" t="s">
        <v>9</v>
      </c>
      <c r="D26" s="45" t="s">
        <v>18</v>
      </c>
      <c r="E26" s="10">
        <v>0.72568618085708481</v>
      </c>
      <c r="F26" s="10">
        <v>0.72542537726115974</v>
      </c>
      <c r="G26" s="10">
        <v>0.72485104528930699</v>
      </c>
      <c r="H26" s="10">
        <v>0.72430966218744419</v>
      </c>
      <c r="I26" s="10">
        <v>0.72419695785915361</v>
      </c>
      <c r="J26" s="10">
        <v>0.72446783608255361</v>
      </c>
      <c r="K26" s="10">
        <v>0.72453737793200879</v>
      </c>
      <c r="L26" s="32"/>
      <c r="M26" s="11"/>
      <c r="N26" s="11"/>
      <c r="O26" s="11"/>
      <c r="P26" s="11"/>
    </row>
    <row r="27" spans="2:16" ht="15.6" thickBot="1" x14ac:dyDescent="0.4">
      <c r="B27" s="31"/>
      <c r="C27" s="45" t="s">
        <v>9</v>
      </c>
      <c r="D27" s="45" t="s">
        <v>19</v>
      </c>
      <c r="E27" s="10">
        <v>3.5972030585553662E-5</v>
      </c>
      <c r="F27" s="10">
        <v>3.5694768556993418E-5</v>
      </c>
      <c r="G27" s="10">
        <v>3.5082765056364771E-5</v>
      </c>
      <c r="H27" s="10">
        <v>3.4474871606557913E-5</v>
      </c>
      <c r="I27" s="10">
        <v>3.4336973523320705E-5</v>
      </c>
      <c r="J27" s="10">
        <v>3.4626085016641734E-5</v>
      </c>
      <c r="K27" s="10">
        <v>3.4707259128881579E-5</v>
      </c>
      <c r="L27" s="32"/>
      <c r="M27" s="11"/>
      <c r="N27" s="11"/>
      <c r="O27" s="11"/>
      <c r="P27" s="11"/>
    </row>
    <row r="28" spans="2:16" ht="15.6" thickBot="1" x14ac:dyDescent="0.4">
      <c r="B28" s="31"/>
      <c r="C28" s="45" t="s">
        <v>10</v>
      </c>
      <c r="D28" s="45" t="s">
        <v>16</v>
      </c>
      <c r="E28" s="10">
        <v>2.2610968370953541E-2</v>
      </c>
      <c r="F28" s="10">
        <v>2.2571818194372373E-2</v>
      </c>
      <c r="G28" s="10">
        <v>2.1975494382691647E-2</v>
      </c>
      <c r="H28" s="10">
        <v>2.2298823262123176E-2</v>
      </c>
      <c r="I28" s="10">
        <v>2.2091326050588653E-2</v>
      </c>
      <c r="J28" s="10">
        <v>2.2146345749755075E-2</v>
      </c>
      <c r="K28" s="10">
        <v>2.2177064368905163E-2</v>
      </c>
      <c r="L28" s="32"/>
      <c r="M28" s="11"/>
      <c r="N28" s="11"/>
      <c r="O28" s="11"/>
      <c r="P28" s="11"/>
    </row>
    <row r="29" spans="2:16" ht="15.6" thickBot="1" x14ac:dyDescent="0.4">
      <c r="B29" s="31"/>
      <c r="C29" s="45" t="s">
        <v>10</v>
      </c>
      <c r="D29" s="45" t="s">
        <v>17</v>
      </c>
      <c r="E29" s="10">
        <v>3.7458490845859803E-2</v>
      </c>
      <c r="F29" s="10">
        <v>3.7415237330227079E-2</v>
      </c>
      <c r="G29" s="10">
        <v>3.7104250539146927E-2</v>
      </c>
      <c r="H29" s="10">
        <v>3.712176128763988E-2</v>
      </c>
      <c r="I29" s="10">
        <v>3.7035316019142089E-2</v>
      </c>
      <c r="J29" s="10">
        <v>3.7102644172970413E-2</v>
      </c>
      <c r="K29" s="10">
        <v>3.7074604826549451E-2</v>
      </c>
      <c r="L29" s="32"/>
      <c r="M29" s="11"/>
      <c r="N29" s="11"/>
      <c r="O29" s="11"/>
      <c r="P29" s="11"/>
    </row>
    <row r="30" spans="2:16" ht="15.6" thickBot="1" x14ac:dyDescent="0.4">
      <c r="B30" s="31"/>
      <c r="C30" s="45" t="s">
        <v>10</v>
      </c>
      <c r="D30" s="45" t="s">
        <v>18</v>
      </c>
      <c r="E30" s="10">
        <v>0.9399011285285449</v>
      </c>
      <c r="F30" s="10">
        <v>0.93998359983067814</v>
      </c>
      <c r="G30" s="10">
        <v>0.94089225587034286</v>
      </c>
      <c r="H30" s="10">
        <v>0.94055054962922546</v>
      </c>
      <c r="I30" s="10">
        <v>0.94084498001837524</v>
      </c>
      <c r="J30" s="10">
        <v>0.94072254308573755</v>
      </c>
      <c r="K30" s="10">
        <v>0.94071975452634093</v>
      </c>
      <c r="L30" s="32"/>
      <c r="M30" s="11"/>
      <c r="N30" s="11"/>
      <c r="O30" s="11"/>
      <c r="P30" s="11"/>
    </row>
    <row r="31" spans="2:16" ht="15.6" thickBot="1" x14ac:dyDescent="0.4">
      <c r="B31" s="31"/>
      <c r="C31" s="45" t="s">
        <v>10</v>
      </c>
      <c r="D31" s="45" t="s">
        <v>19</v>
      </c>
      <c r="E31" s="10">
        <v>2.9412254641719314E-5</v>
      </c>
      <c r="F31" s="10">
        <v>2.9344644722344572E-5</v>
      </c>
      <c r="G31" s="10">
        <v>2.7999207818532752E-5</v>
      </c>
      <c r="H31" s="10">
        <v>2.8865821011525965E-5</v>
      </c>
      <c r="I31" s="10">
        <v>2.8377911893922013E-5</v>
      </c>
      <c r="J31" s="10">
        <v>2.8466991536998098E-5</v>
      </c>
      <c r="K31" s="10">
        <v>2.857627820442785E-5</v>
      </c>
      <c r="L31" s="32"/>
      <c r="M31" s="11"/>
      <c r="N31" s="11"/>
      <c r="O31" s="11"/>
      <c r="P31" s="11"/>
    </row>
    <row r="32" spans="2:16" ht="15.6" thickBot="1" x14ac:dyDescent="0.4">
      <c r="B32" s="31"/>
      <c r="C32" s="45" t="s">
        <v>11</v>
      </c>
      <c r="D32" s="45" t="s">
        <v>16</v>
      </c>
      <c r="E32" s="10">
        <v>2.8957491343350905E-2</v>
      </c>
      <c r="F32" s="10">
        <v>2.9175703152672497E-2</v>
      </c>
      <c r="G32" s="10">
        <v>2.9501401831102895E-2</v>
      </c>
      <c r="H32" s="10">
        <v>2.9771968636632749E-2</v>
      </c>
      <c r="I32" s="10">
        <v>2.9575084928475166E-2</v>
      </c>
      <c r="J32" s="10">
        <v>2.9936868210018695E-2</v>
      </c>
      <c r="K32" s="10">
        <v>2.9914454914587531E-2</v>
      </c>
      <c r="L32" s="32"/>
      <c r="M32" s="11"/>
      <c r="N32" s="11"/>
      <c r="O32" s="11"/>
      <c r="P32" s="11"/>
    </row>
    <row r="33" spans="2:16" ht="15.6" thickBot="1" x14ac:dyDescent="0.4">
      <c r="B33" s="31"/>
      <c r="C33" s="45" t="s">
        <v>11</v>
      </c>
      <c r="D33" s="45" t="s">
        <v>17</v>
      </c>
      <c r="E33" s="10">
        <v>2.2652568746378499E-2</v>
      </c>
      <c r="F33" s="10">
        <v>2.2820678446317671E-2</v>
      </c>
      <c r="G33" s="10">
        <v>2.2984480388953201E-2</v>
      </c>
      <c r="H33" s="10">
        <v>2.3010178581723065E-2</v>
      </c>
      <c r="I33" s="10">
        <v>2.3523278810913775E-2</v>
      </c>
      <c r="J33" s="10">
        <v>2.3888790353320352E-2</v>
      </c>
      <c r="K33" s="10">
        <v>2.3628442644001497E-2</v>
      </c>
      <c r="L33" s="32"/>
      <c r="M33" s="11"/>
      <c r="N33" s="11"/>
      <c r="O33" s="11"/>
      <c r="P33" s="11"/>
    </row>
    <row r="34" spans="2:16" ht="15.6" thickBot="1" x14ac:dyDescent="0.4">
      <c r="B34" s="31"/>
      <c r="C34" s="45" t="s">
        <v>11</v>
      </c>
      <c r="D34" s="45" t="s">
        <v>18</v>
      </c>
      <c r="E34" s="10">
        <v>0.9483010814398094</v>
      </c>
      <c r="F34" s="10">
        <v>0.94791513532780802</v>
      </c>
      <c r="G34" s="10">
        <v>0.94742613364845396</v>
      </c>
      <c r="H34" s="10">
        <v>0.9471302053792644</v>
      </c>
      <c r="I34" s="10">
        <v>0.94681411845982033</v>
      </c>
      <c r="J34" s="10">
        <v>0.94608750716718704</v>
      </c>
      <c r="K34" s="10">
        <v>0.94637005837402355</v>
      </c>
      <c r="L34" s="32"/>
      <c r="M34" s="11"/>
      <c r="N34" s="11"/>
      <c r="O34" s="11"/>
      <c r="P34" s="11"/>
    </row>
    <row r="35" spans="2:16" ht="15.6" thickBot="1" x14ac:dyDescent="0.4">
      <c r="B35" s="31"/>
      <c r="C35" s="45" t="s">
        <v>11</v>
      </c>
      <c r="D35" s="45" t="s">
        <v>19</v>
      </c>
      <c r="E35" s="10">
        <v>8.8858470461200252E-5</v>
      </c>
      <c r="F35" s="10">
        <v>8.8483073201896706E-5</v>
      </c>
      <c r="G35" s="10">
        <v>8.7984131489936848E-5</v>
      </c>
      <c r="H35" s="10">
        <v>8.7647402379901015E-5</v>
      </c>
      <c r="I35" s="10">
        <v>8.751780079070707E-5</v>
      </c>
      <c r="J35" s="10">
        <v>8.6834269473975065E-5</v>
      </c>
      <c r="K35" s="10">
        <v>8.7044067387506019E-5</v>
      </c>
      <c r="L35" s="32"/>
      <c r="M35" s="11"/>
      <c r="N35" s="11"/>
      <c r="O35" s="11"/>
      <c r="P35" s="11"/>
    </row>
    <row r="36" spans="2:16" ht="15.6" thickBot="1" x14ac:dyDescent="0.4">
      <c r="B36" s="31"/>
      <c r="C36" s="45" t="s">
        <v>12</v>
      </c>
      <c r="D36" s="45" t="s">
        <v>16</v>
      </c>
      <c r="E36" s="10">
        <v>9.4010395474409716E-2</v>
      </c>
      <c r="F36" s="10">
        <v>9.401039547440973E-2</v>
      </c>
      <c r="G36" s="10">
        <v>9.4010395474409716E-2</v>
      </c>
      <c r="H36" s="10">
        <v>9.401039547440973E-2</v>
      </c>
      <c r="I36" s="10">
        <v>9.401039547440973E-2</v>
      </c>
      <c r="J36" s="10">
        <v>9.4010395474409716E-2</v>
      </c>
      <c r="K36" s="10">
        <v>9.4010395474409744E-2</v>
      </c>
      <c r="L36" s="32"/>
      <c r="M36" s="11"/>
      <c r="N36" s="11"/>
      <c r="O36" s="11"/>
      <c r="P36" s="11"/>
    </row>
    <row r="37" spans="2:16" ht="15.6" thickBot="1" x14ac:dyDescent="0.4">
      <c r="B37" s="31"/>
      <c r="C37" s="45" t="s">
        <v>12</v>
      </c>
      <c r="D37" s="45" t="s">
        <v>17</v>
      </c>
      <c r="E37" s="10">
        <v>4.1957092639858173E-3</v>
      </c>
      <c r="F37" s="10">
        <v>4.1957092639858173E-3</v>
      </c>
      <c r="G37" s="10">
        <v>4.1957092639858173E-3</v>
      </c>
      <c r="H37" s="10">
        <v>4.1957092639858164E-3</v>
      </c>
      <c r="I37" s="10">
        <v>4.1957092639858164E-3</v>
      </c>
      <c r="J37" s="10">
        <v>4.1957092639858164E-3</v>
      </c>
      <c r="K37" s="10">
        <v>4.1957092639858164E-3</v>
      </c>
      <c r="L37" s="32"/>
      <c r="M37" s="11"/>
      <c r="N37" s="11"/>
      <c r="O37" s="11"/>
      <c r="P37" s="11"/>
    </row>
    <row r="38" spans="2:16" ht="15.6" thickBot="1" x14ac:dyDescent="0.4">
      <c r="B38" s="31"/>
      <c r="C38" s="45" t="s">
        <v>12</v>
      </c>
      <c r="D38" s="45" t="s">
        <v>18</v>
      </c>
      <c r="E38" s="10">
        <v>0.90179389526160447</v>
      </c>
      <c r="F38" s="10">
        <v>0.90179389526160447</v>
      </c>
      <c r="G38" s="10">
        <v>0.90179389526160458</v>
      </c>
      <c r="H38" s="10">
        <v>0.90179389526160447</v>
      </c>
      <c r="I38" s="10">
        <v>0.90179389526160436</v>
      </c>
      <c r="J38" s="10">
        <v>0.90179389526160436</v>
      </c>
      <c r="K38" s="10">
        <v>0.90179389526160447</v>
      </c>
      <c r="L38" s="32"/>
      <c r="M38" s="11"/>
      <c r="N38" s="11"/>
      <c r="O38" s="11"/>
      <c r="P38" s="11"/>
    </row>
    <row r="39" spans="2:16" ht="15.6" thickBot="1" x14ac:dyDescent="0.4">
      <c r="B39" s="34"/>
      <c r="C39" s="33"/>
      <c r="D39" s="33"/>
      <c r="E39" s="33"/>
      <c r="F39" s="33"/>
      <c r="G39" s="33"/>
      <c r="H39" s="33"/>
      <c r="I39" s="33"/>
      <c r="J39" s="33"/>
      <c r="K39" s="33"/>
      <c r="L39" s="35"/>
    </row>
  </sheetData>
  <mergeCells count="3">
    <mergeCell ref="C3:K3"/>
    <mergeCell ref="C4:K4"/>
    <mergeCell ref="C6:K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workbookViewId="0"/>
  </sheetViews>
  <sheetFormatPr defaultColWidth="8.88671875" defaultRowHeight="15" x14ac:dyDescent="0.35"/>
  <cols>
    <col min="1" max="2" width="2.6640625" style="6" customWidth="1"/>
    <col min="3" max="3" width="24.44140625" style="6" bestFit="1" customWidth="1"/>
    <col min="4" max="10" width="8.88671875" style="6" customWidth="1"/>
    <col min="11" max="11" width="2.6640625" style="6" customWidth="1"/>
    <col min="12" max="16384" width="8.88671875" style="6"/>
  </cols>
  <sheetData>
    <row r="1" spans="2:11" ht="15.6" thickBot="1" x14ac:dyDescent="0.4">
      <c r="C1" s="8"/>
    </row>
    <row r="2" spans="2:11" x14ac:dyDescent="0.35">
      <c r="B2" s="28"/>
      <c r="C2" s="37"/>
      <c r="D2" s="29"/>
      <c r="E2" s="29"/>
      <c r="F2" s="29"/>
      <c r="G2" s="29"/>
      <c r="H2" s="29"/>
      <c r="I2" s="29"/>
      <c r="J2" s="29"/>
      <c r="K2" s="30"/>
    </row>
    <row r="3" spans="2:11" x14ac:dyDescent="0.35">
      <c r="B3" s="31"/>
      <c r="C3" s="92" t="s">
        <v>54</v>
      </c>
      <c r="D3" s="92"/>
      <c r="E3" s="92"/>
      <c r="F3" s="92"/>
      <c r="G3" s="92"/>
      <c r="H3" s="92"/>
      <c r="I3" s="92"/>
      <c r="J3" s="92"/>
      <c r="K3" s="32"/>
    </row>
    <row r="4" spans="2:11" x14ac:dyDescent="0.35">
      <c r="B4" s="31"/>
      <c r="C4" s="93" t="s">
        <v>37</v>
      </c>
      <c r="D4" s="93"/>
      <c r="E4" s="93"/>
      <c r="F4" s="93"/>
      <c r="G4" s="93"/>
      <c r="H4" s="93"/>
      <c r="I4" s="93"/>
      <c r="J4" s="93"/>
      <c r="K4" s="32"/>
    </row>
    <row r="5" spans="2:11" x14ac:dyDescent="0.35">
      <c r="B5" s="31"/>
      <c r="C5" s="67"/>
      <c r="D5" s="67"/>
      <c r="E5" s="67"/>
      <c r="F5" s="67"/>
      <c r="G5" s="67"/>
      <c r="H5" s="67"/>
      <c r="I5" s="67"/>
      <c r="J5" s="67"/>
      <c r="K5" s="32"/>
    </row>
    <row r="6" spans="2:11" x14ac:dyDescent="0.35">
      <c r="B6" s="31"/>
      <c r="C6" s="94" t="s">
        <v>95</v>
      </c>
      <c r="D6" s="94"/>
      <c r="E6" s="94"/>
      <c r="F6" s="94"/>
      <c r="G6" s="94"/>
      <c r="H6" s="94"/>
      <c r="I6" s="94"/>
      <c r="J6" s="94"/>
      <c r="K6" s="32"/>
    </row>
    <row r="7" spans="2:11" x14ac:dyDescent="0.35">
      <c r="B7" s="31"/>
      <c r="C7" s="94"/>
      <c r="D7" s="94"/>
      <c r="E7" s="94"/>
      <c r="F7" s="94"/>
      <c r="G7" s="94"/>
      <c r="H7" s="94"/>
      <c r="I7" s="94"/>
      <c r="J7" s="94"/>
      <c r="K7" s="32"/>
    </row>
    <row r="8" spans="2:11" x14ac:dyDescent="0.35">
      <c r="B8" s="31"/>
      <c r="C8" s="67"/>
      <c r="D8" s="67"/>
      <c r="E8" s="67"/>
      <c r="F8" s="67"/>
      <c r="G8" s="67"/>
      <c r="H8" s="67"/>
      <c r="I8" s="67"/>
      <c r="J8" s="67"/>
      <c r="K8" s="32"/>
    </row>
    <row r="9" spans="2:11" ht="15.6" thickBot="1" x14ac:dyDescent="0.4">
      <c r="B9" s="31"/>
      <c r="C9" s="66" t="s">
        <v>15</v>
      </c>
      <c r="D9" s="66">
        <v>2009</v>
      </c>
      <c r="E9" s="66">
        <v>2010</v>
      </c>
      <c r="F9" s="66">
        <v>2011</v>
      </c>
      <c r="G9" s="66">
        <v>2012</v>
      </c>
      <c r="H9" s="66">
        <v>2013</v>
      </c>
      <c r="I9" s="66">
        <v>2014</v>
      </c>
      <c r="J9" s="66">
        <v>2015</v>
      </c>
      <c r="K9" s="32"/>
    </row>
    <row r="10" spans="2:11" ht="15.6" thickBot="1" x14ac:dyDescent="0.4">
      <c r="B10" s="31"/>
      <c r="C10" s="67" t="s">
        <v>16</v>
      </c>
      <c r="D10" s="10">
        <f>'Table 5'!E14</f>
        <v>0.30243059699057595</v>
      </c>
      <c r="E10" s="10">
        <f>'Table 5'!F14</f>
        <v>0.29857892586088508</v>
      </c>
      <c r="F10" s="10">
        <f>'Table 5'!G14</f>
        <v>0.33149175901511507</v>
      </c>
      <c r="G10" s="10">
        <f>'Table 5'!H14</f>
        <v>0.43192505081073446</v>
      </c>
      <c r="H10" s="10">
        <f>'Table 5'!I14</f>
        <v>0.353962467698266</v>
      </c>
      <c r="I10" s="10">
        <f>'Table 5'!J14</f>
        <v>0.31885076863730871</v>
      </c>
      <c r="J10" s="10">
        <f>'Table 5'!K14</f>
        <v>0.28186517905566666</v>
      </c>
      <c r="K10" s="32"/>
    </row>
    <row r="11" spans="2:11" ht="15.6" thickBot="1" x14ac:dyDescent="0.4">
      <c r="B11" s="31"/>
      <c r="C11" s="67" t="s">
        <v>17</v>
      </c>
      <c r="D11" s="10">
        <f>'Table 5'!E15</f>
        <v>5.1591843912357309E-4</v>
      </c>
      <c r="E11" s="10">
        <f>'Table 5'!F15</f>
        <v>6.1238896434233098E-4</v>
      </c>
      <c r="F11" s="10">
        <f>'Table 5'!G15</f>
        <v>4.5212648335054501E-3</v>
      </c>
      <c r="G11" s="10">
        <f>'Table 5'!H15</f>
        <v>7.1023752726336722E-2</v>
      </c>
      <c r="H11" s="10">
        <f>'Table 5'!I15</f>
        <v>0.20099225357920117</v>
      </c>
      <c r="I11" s="10">
        <f>'Table 5'!J15</f>
        <v>0.33742306572687897</v>
      </c>
      <c r="J11" s="10">
        <f>'Table 5'!K15</f>
        <v>0.37076449378829091</v>
      </c>
      <c r="K11" s="32"/>
    </row>
    <row r="12" spans="2:11" ht="15.6" thickBot="1" x14ac:dyDescent="0.4">
      <c r="B12" s="31"/>
      <c r="C12" s="67" t="s">
        <v>18</v>
      </c>
      <c r="D12" s="10">
        <f>'Table 5'!E16</f>
        <v>0.6970308571339715</v>
      </c>
      <c r="E12" s="10">
        <f>'Table 5'!F16</f>
        <v>0.70075182052379847</v>
      </c>
      <c r="F12" s="10">
        <f>'Table 5'!G16</f>
        <v>0.65469284540886796</v>
      </c>
      <c r="G12" s="10">
        <f>'Table 5'!H16</f>
        <v>0.4761184578663184</v>
      </c>
      <c r="H12" s="10">
        <f>'Table 5'!I16</f>
        <v>0.35999744431134517</v>
      </c>
      <c r="I12" s="10">
        <f>'Table 5'!J16</f>
        <v>0.19864915434396568</v>
      </c>
      <c r="J12" s="10">
        <f>'Table 5'!K16</f>
        <v>8.1840777339141149E-2</v>
      </c>
      <c r="K12" s="32"/>
    </row>
    <row r="13" spans="2:11" ht="15.6" thickBot="1" x14ac:dyDescent="0.4">
      <c r="B13" s="31"/>
      <c r="C13" s="67" t="s">
        <v>19</v>
      </c>
      <c r="D13" s="10">
        <f>'Table 5'!E17</f>
        <v>2.2627436329013738E-5</v>
      </c>
      <c r="E13" s="10">
        <f>'Table 5'!F17</f>
        <v>5.6864650974042198E-5</v>
      </c>
      <c r="F13" s="10">
        <f>'Table 5'!G17</f>
        <v>9.2941307425114666E-3</v>
      </c>
      <c r="G13" s="10">
        <f>'Table 5'!H17</f>
        <v>2.0932738596610295E-2</v>
      </c>
      <c r="H13" s="10">
        <f>'Table 5'!I17</f>
        <v>8.5047834411187725E-2</v>
      </c>
      <c r="I13" s="10">
        <f>'Table 5'!J17</f>
        <v>0.14507701129184677</v>
      </c>
      <c r="J13" s="10">
        <f>'Table 5'!K17</f>
        <v>0.2655295498169013</v>
      </c>
      <c r="K13" s="32"/>
    </row>
    <row r="14" spans="2:11" ht="15.6" thickBot="1" x14ac:dyDescent="0.4">
      <c r="B14" s="34"/>
      <c r="C14" s="68"/>
      <c r="D14" s="38"/>
      <c r="E14" s="38"/>
      <c r="F14" s="38"/>
      <c r="G14" s="38"/>
      <c r="H14" s="38"/>
      <c r="I14" s="38"/>
      <c r="J14" s="38"/>
      <c r="K14" s="35"/>
    </row>
    <row r="15" spans="2:11" ht="15.6" thickBot="1" x14ac:dyDescent="0.4">
      <c r="C15" s="9"/>
      <c r="D15" s="11"/>
      <c r="E15" s="11"/>
      <c r="F15" s="11"/>
      <c r="G15" s="11"/>
      <c r="H15" s="11"/>
      <c r="I15" s="11"/>
      <c r="J15" s="11"/>
    </row>
    <row r="16" spans="2:11" x14ac:dyDescent="0.35">
      <c r="B16" s="28"/>
      <c r="C16" s="37"/>
      <c r="D16" s="29"/>
      <c r="E16" s="29"/>
      <c r="F16" s="29"/>
      <c r="G16" s="29"/>
      <c r="H16" s="29"/>
      <c r="I16" s="29"/>
      <c r="J16" s="29"/>
      <c r="K16" s="30"/>
    </row>
    <row r="17" spans="2:11" x14ac:dyDescent="0.35">
      <c r="B17" s="31"/>
      <c r="C17" s="92" t="s">
        <v>57</v>
      </c>
      <c r="D17" s="92"/>
      <c r="E17" s="92"/>
      <c r="F17" s="92"/>
      <c r="G17" s="92"/>
      <c r="H17" s="92"/>
      <c r="I17" s="92"/>
      <c r="J17" s="92"/>
      <c r="K17" s="32"/>
    </row>
    <row r="18" spans="2:11" x14ac:dyDescent="0.35">
      <c r="B18" s="31"/>
      <c r="C18" s="93" t="s">
        <v>37</v>
      </c>
      <c r="D18" s="93"/>
      <c r="E18" s="93"/>
      <c r="F18" s="93"/>
      <c r="G18" s="93"/>
      <c r="H18" s="93"/>
      <c r="I18" s="93"/>
      <c r="J18" s="93"/>
      <c r="K18" s="32"/>
    </row>
    <row r="19" spans="2:11" x14ac:dyDescent="0.35">
      <c r="B19" s="31"/>
      <c r="C19" s="73"/>
      <c r="D19" s="73"/>
      <c r="E19" s="73"/>
      <c r="F19" s="73"/>
      <c r="G19" s="73"/>
      <c r="H19" s="73"/>
      <c r="I19" s="73"/>
      <c r="J19" s="73"/>
      <c r="K19" s="32"/>
    </row>
    <row r="20" spans="2:11" x14ac:dyDescent="0.35">
      <c r="B20" s="31"/>
      <c r="C20" s="94" t="s">
        <v>96</v>
      </c>
      <c r="D20" s="94"/>
      <c r="E20" s="94"/>
      <c r="F20" s="94"/>
      <c r="G20" s="94"/>
      <c r="H20" s="94"/>
      <c r="I20" s="94"/>
      <c r="J20" s="94"/>
      <c r="K20" s="32"/>
    </row>
    <row r="21" spans="2:11" x14ac:dyDescent="0.35">
      <c r="B21" s="31"/>
      <c r="C21" s="94"/>
      <c r="D21" s="94"/>
      <c r="E21" s="94"/>
      <c r="F21" s="94"/>
      <c r="G21" s="94"/>
      <c r="H21" s="94"/>
      <c r="I21" s="94"/>
      <c r="J21" s="94"/>
      <c r="K21" s="32"/>
    </row>
    <row r="22" spans="2:11" x14ac:dyDescent="0.35">
      <c r="B22" s="31"/>
      <c r="C22" s="73"/>
      <c r="D22" s="73"/>
      <c r="E22" s="73"/>
      <c r="F22" s="73"/>
      <c r="G22" s="73"/>
      <c r="H22" s="73"/>
      <c r="I22" s="73"/>
      <c r="J22" s="73"/>
      <c r="K22" s="32"/>
    </row>
    <row r="23" spans="2:11" ht="15.6" thickBot="1" x14ac:dyDescent="0.4">
      <c r="B23" s="31"/>
      <c r="C23" s="72" t="s">
        <v>15</v>
      </c>
      <c r="D23" s="72">
        <v>2009</v>
      </c>
      <c r="E23" s="72">
        <v>2010</v>
      </c>
      <c r="F23" s="72">
        <v>2011</v>
      </c>
      <c r="G23" s="72">
        <v>2012</v>
      </c>
      <c r="H23" s="72">
        <v>2013</v>
      </c>
      <c r="I23" s="72">
        <v>2014</v>
      </c>
      <c r="J23" s="72">
        <v>2015</v>
      </c>
      <c r="K23" s="32"/>
    </row>
    <row r="24" spans="2:11" ht="15.6" thickBot="1" x14ac:dyDescent="0.4">
      <c r="B24" s="31"/>
      <c r="C24" s="73" t="s">
        <v>16</v>
      </c>
      <c r="D24" s="10">
        <v>0.20628524404845519</v>
      </c>
      <c r="E24" s="10">
        <v>0.20634114326312578</v>
      </c>
      <c r="F24" s="10">
        <v>0.23855414290001359</v>
      </c>
      <c r="G24" s="10">
        <v>0.29820640542422749</v>
      </c>
      <c r="H24" s="10">
        <v>0.25916262960623726</v>
      </c>
      <c r="I24" s="10">
        <v>0.22376429908815929</v>
      </c>
      <c r="J24" s="10">
        <v>0.18892076354569112</v>
      </c>
      <c r="K24" s="32"/>
    </row>
    <row r="25" spans="2:11" ht="15.6" thickBot="1" x14ac:dyDescent="0.4">
      <c r="B25" s="31"/>
      <c r="C25" s="73" t="s">
        <v>17</v>
      </c>
      <c r="D25" s="10">
        <v>4.7241355469596217E-3</v>
      </c>
      <c r="E25" s="10">
        <v>4.6679549655187147E-3</v>
      </c>
      <c r="F25" s="10">
        <v>3.0616765324985768E-2</v>
      </c>
      <c r="G25" s="10">
        <v>9.0057538206916407E-2</v>
      </c>
      <c r="H25" s="10">
        <v>0.19259109750619682</v>
      </c>
      <c r="I25" s="10">
        <v>0.23914183581560827</v>
      </c>
      <c r="J25" s="10">
        <v>0.26285036136729972</v>
      </c>
      <c r="K25" s="32"/>
    </row>
    <row r="26" spans="2:11" ht="15.6" thickBot="1" x14ac:dyDescent="0.4">
      <c r="B26" s="31"/>
      <c r="C26" s="73" t="s">
        <v>18</v>
      </c>
      <c r="D26" s="10">
        <v>0.77704351963582607</v>
      </c>
      <c r="E26" s="10">
        <v>0.77547239039589244</v>
      </c>
      <c r="F26" s="10">
        <v>0.70311214479918949</v>
      </c>
      <c r="G26" s="10">
        <v>0.56607943585942766</v>
      </c>
      <c r="H26" s="10">
        <v>0.43809014957089337</v>
      </c>
      <c r="I26" s="10">
        <v>0.37058673361815664</v>
      </c>
      <c r="J26" s="10">
        <v>0.25621256627384925</v>
      </c>
      <c r="K26" s="32"/>
    </row>
    <row r="27" spans="2:11" ht="15.6" thickBot="1" x14ac:dyDescent="0.4">
      <c r="B27" s="31"/>
      <c r="C27" s="74" t="s">
        <v>19</v>
      </c>
      <c r="D27" s="10">
        <v>2.575853903673562E-5</v>
      </c>
      <c r="E27" s="10">
        <v>6.5515134993761732E-5</v>
      </c>
      <c r="F27" s="10">
        <v>1.1572114009828592E-2</v>
      </c>
      <c r="G27" s="10">
        <v>2.5440783135038416E-2</v>
      </c>
      <c r="H27" s="10">
        <v>8.6919851520241134E-2</v>
      </c>
      <c r="I27" s="10">
        <v>0.13808976629355299</v>
      </c>
      <c r="J27" s="10">
        <v>0.25756554777216123</v>
      </c>
      <c r="K27" s="32"/>
    </row>
    <row r="28" spans="2:11" ht="15.6" thickBot="1" x14ac:dyDescent="0.4">
      <c r="B28" s="31"/>
      <c r="C28" s="74" t="s">
        <v>20</v>
      </c>
      <c r="D28" s="10">
        <v>7.7503442326147844E-3</v>
      </c>
      <c r="E28" s="10">
        <v>8.8641505900120352E-3</v>
      </c>
      <c r="F28" s="10">
        <v>1.065495986891774E-2</v>
      </c>
      <c r="G28" s="10">
        <v>1.3794914524388217E-2</v>
      </c>
      <c r="H28" s="10">
        <v>1.4987815357514717E-2</v>
      </c>
      <c r="I28" s="10">
        <v>1.6231667665749492E-2</v>
      </c>
      <c r="J28" s="10">
        <v>2.4117176953875705E-2</v>
      </c>
      <c r="K28" s="32"/>
    </row>
    <row r="29" spans="2:11" ht="15.6" thickBot="1" x14ac:dyDescent="0.4">
      <c r="B29" s="31"/>
      <c r="C29" s="73" t="s">
        <v>21</v>
      </c>
      <c r="D29" s="10">
        <v>4.1709979971075537E-3</v>
      </c>
      <c r="E29" s="10">
        <v>4.5888456504572118E-3</v>
      </c>
      <c r="F29" s="10">
        <v>5.4898730970647774E-3</v>
      </c>
      <c r="G29" s="10">
        <v>6.4209228500019411E-3</v>
      </c>
      <c r="H29" s="10">
        <v>8.2484564389167202E-3</v>
      </c>
      <c r="I29" s="10">
        <v>1.2185697518773202E-2</v>
      </c>
      <c r="J29" s="10">
        <v>1.0333584087122913E-2</v>
      </c>
      <c r="K29" s="32"/>
    </row>
    <row r="30" spans="2:11" ht="15.6" thickBot="1" x14ac:dyDescent="0.4">
      <c r="B30" s="34"/>
      <c r="C30" s="68"/>
      <c r="D30" s="38"/>
      <c r="E30" s="38"/>
      <c r="F30" s="38"/>
      <c r="G30" s="38"/>
      <c r="H30" s="38"/>
      <c r="I30" s="38"/>
      <c r="J30" s="38"/>
      <c r="K30" s="35"/>
    </row>
  </sheetData>
  <mergeCells count="6">
    <mergeCell ref="C20:J21"/>
    <mergeCell ref="C6:J7"/>
    <mergeCell ref="C3:J3"/>
    <mergeCell ref="C4:J4"/>
    <mergeCell ref="C17:J17"/>
    <mergeCell ref="C18:J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workbookViewId="0"/>
  </sheetViews>
  <sheetFormatPr defaultColWidth="8.88671875" defaultRowHeight="15" x14ac:dyDescent="0.35"/>
  <cols>
    <col min="1" max="2" width="2.6640625" style="6" customWidth="1"/>
    <col min="3" max="3" width="12.5546875" style="6" bestFit="1" customWidth="1"/>
    <col min="4" max="9" width="8.88671875" style="6"/>
    <col min="10" max="10" width="2.6640625" style="6" customWidth="1"/>
    <col min="11" max="11" width="8.88671875" style="6"/>
    <col min="12" max="12" width="2.6640625" style="6" customWidth="1"/>
    <col min="13" max="13" width="17.44140625" style="6" customWidth="1"/>
    <col min="14" max="14" width="24.88671875" style="6" customWidth="1"/>
    <col min="15" max="15" width="2.6640625" style="6" customWidth="1"/>
    <col min="16" max="16384" width="8.88671875" style="6"/>
  </cols>
  <sheetData>
    <row r="1" spans="2:15" ht="15.6" thickBot="1" x14ac:dyDescent="0.4"/>
    <row r="2" spans="2:15" x14ac:dyDescent="0.35">
      <c r="B2" s="28"/>
      <c r="C2" s="29"/>
      <c r="D2" s="29"/>
      <c r="E2" s="29"/>
      <c r="F2" s="29"/>
      <c r="G2" s="29"/>
      <c r="H2" s="29"/>
      <c r="I2" s="29"/>
      <c r="J2" s="30"/>
      <c r="L2" s="28"/>
      <c r="M2" s="29"/>
      <c r="N2" s="29"/>
      <c r="O2" s="30"/>
    </row>
    <row r="3" spans="2:15" x14ac:dyDescent="0.35">
      <c r="B3" s="31"/>
      <c r="C3" s="92" t="s">
        <v>31</v>
      </c>
      <c r="D3" s="92"/>
      <c r="E3" s="92"/>
      <c r="F3" s="92"/>
      <c r="G3" s="92"/>
      <c r="H3" s="92"/>
      <c r="I3" s="92"/>
      <c r="J3" s="46"/>
      <c r="L3" s="31"/>
      <c r="M3" s="92" t="s">
        <v>39</v>
      </c>
      <c r="N3" s="92"/>
      <c r="O3" s="46"/>
    </row>
    <row r="4" spans="2:15" x14ac:dyDescent="0.35">
      <c r="B4" s="31"/>
      <c r="C4" s="93" t="s">
        <v>37</v>
      </c>
      <c r="D4" s="93"/>
      <c r="E4" s="93"/>
      <c r="F4" s="93"/>
      <c r="G4" s="93"/>
      <c r="H4" s="93"/>
      <c r="I4" s="93"/>
      <c r="J4" s="46"/>
      <c r="L4" s="31"/>
      <c r="M4" s="93" t="s">
        <v>37</v>
      </c>
      <c r="N4" s="93"/>
      <c r="O4" s="46"/>
    </row>
    <row r="5" spans="2:15" x14ac:dyDescent="0.35">
      <c r="B5" s="31"/>
      <c r="C5" s="25"/>
      <c r="D5" s="25"/>
      <c r="E5" s="45"/>
      <c r="F5" s="45"/>
      <c r="G5" s="45"/>
      <c r="H5" s="45"/>
      <c r="I5" s="45"/>
      <c r="J5" s="46"/>
      <c r="L5" s="31"/>
      <c r="M5" s="25"/>
      <c r="N5" s="67"/>
      <c r="O5" s="46"/>
    </row>
    <row r="6" spans="2:15" x14ac:dyDescent="0.35">
      <c r="B6" s="31"/>
      <c r="C6" s="94" t="s">
        <v>83</v>
      </c>
      <c r="D6" s="94"/>
      <c r="E6" s="94"/>
      <c r="F6" s="94"/>
      <c r="G6" s="94"/>
      <c r="H6" s="94"/>
      <c r="I6" s="94"/>
      <c r="J6" s="46"/>
      <c r="L6" s="31"/>
      <c r="M6" s="94" t="s">
        <v>84</v>
      </c>
      <c r="N6" s="94"/>
      <c r="O6" s="46"/>
    </row>
    <row r="7" spans="2:15" x14ac:dyDescent="0.35">
      <c r="B7" s="31"/>
      <c r="C7" s="94"/>
      <c r="D7" s="94"/>
      <c r="E7" s="94"/>
      <c r="F7" s="94"/>
      <c r="G7" s="94"/>
      <c r="H7" s="94"/>
      <c r="I7" s="94"/>
      <c r="J7" s="46"/>
      <c r="L7" s="31"/>
      <c r="M7" s="94"/>
      <c r="N7" s="94"/>
      <c r="O7" s="46"/>
    </row>
    <row r="8" spans="2:15" x14ac:dyDescent="0.35">
      <c r="B8" s="31"/>
      <c r="C8" s="25"/>
      <c r="D8" s="25"/>
      <c r="E8" s="45"/>
      <c r="F8" s="45"/>
      <c r="G8" s="45"/>
      <c r="H8" s="45"/>
      <c r="I8" s="45"/>
      <c r="J8" s="46"/>
      <c r="L8" s="31"/>
      <c r="M8" s="25"/>
      <c r="N8" s="67"/>
      <c r="O8" s="46"/>
    </row>
    <row r="9" spans="2:15" ht="15.6" thickBot="1" x14ac:dyDescent="0.4">
      <c r="B9" s="31"/>
      <c r="C9" s="66" t="s">
        <v>15</v>
      </c>
      <c r="D9" s="26">
        <v>2010</v>
      </c>
      <c r="E9" s="26">
        <v>2011</v>
      </c>
      <c r="F9" s="26">
        <v>2012</v>
      </c>
      <c r="G9" s="26">
        <v>2013</v>
      </c>
      <c r="H9" s="26">
        <v>2014</v>
      </c>
      <c r="I9" s="26">
        <v>2015</v>
      </c>
      <c r="J9" s="46"/>
      <c r="L9" s="31"/>
      <c r="M9" s="66" t="s">
        <v>15</v>
      </c>
      <c r="N9" s="66">
        <v>2011</v>
      </c>
      <c r="O9" s="46"/>
    </row>
    <row r="10" spans="2:15" ht="15.6" thickBot="1" x14ac:dyDescent="0.4">
      <c r="B10" s="39"/>
      <c r="C10" s="67" t="s">
        <v>16</v>
      </c>
      <c r="D10" s="77">
        <v>0.21013530195535207</v>
      </c>
      <c r="E10" s="77">
        <v>0.27614873695291142</v>
      </c>
      <c r="F10" s="77">
        <v>0.34798344586853891</v>
      </c>
      <c r="G10" s="77">
        <v>0.39870591804740679</v>
      </c>
      <c r="H10" s="77">
        <v>0.42541661496252814</v>
      </c>
      <c r="I10" s="77">
        <v>0.4312682262004367</v>
      </c>
      <c r="J10" s="32"/>
      <c r="L10" s="39"/>
      <c r="M10" s="67" t="s">
        <v>16</v>
      </c>
      <c r="N10" s="77">
        <v>0.26627852838365984</v>
      </c>
      <c r="O10" s="32"/>
    </row>
    <row r="11" spans="2:15" ht="15.6" thickBot="1" x14ac:dyDescent="0.4">
      <c r="B11" s="39"/>
      <c r="C11" s="67" t="s">
        <v>17</v>
      </c>
      <c r="D11" s="77">
        <v>5.8810538683683494E-2</v>
      </c>
      <c r="E11" s="77">
        <v>3.7357941370936322E-2</v>
      </c>
      <c r="F11" s="77">
        <v>4.316751669552249E-2</v>
      </c>
      <c r="G11" s="77">
        <v>8.5812088096131972E-2</v>
      </c>
      <c r="H11" s="77">
        <v>0.13065379086104256</v>
      </c>
      <c r="I11" s="77">
        <v>0.1559507106455652</v>
      </c>
      <c r="J11" s="32"/>
      <c r="L11" s="39"/>
      <c r="M11" s="67" t="s">
        <v>17</v>
      </c>
      <c r="N11" s="77">
        <v>4.8648962665328491E-2</v>
      </c>
      <c r="O11" s="32"/>
    </row>
    <row r="12" spans="2:15" ht="15.6" thickBot="1" x14ac:dyDescent="0.4">
      <c r="B12" s="39"/>
      <c r="C12" s="67" t="s">
        <v>18</v>
      </c>
      <c r="D12" s="77">
        <v>0.64259594341385562</v>
      </c>
      <c r="E12" s="77">
        <v>0.59443061734863367</v>
      </c>
      <c r="F12" s="77">
        <v>0.50957564629041441</v>
      </c>
      <c r="G12" s="77">
        <v>0.39259288473462489</v>
      </c>
      <c r="H12" s="77">
        <v>0.2879703416624278</v>
      </c>
      <c r="I12" s="77">
        <v>0.20249975187682465</v>
      </c>
      <c r="J12" s="32"/>
      <c r="L12" s="39"/>
      <c r="M12" s="67" t="s">
        <v>18</v>
      </c>
      <c r="N12" s="77">
        <v>0.59504659341949351</v>
      </c>
      <c r="O12" s="32"/>
    </row>
    <row r="13" spans="2:15" ht="15.6" thickBot="1" x14ac:dyDescent="0.4">
      <c r="B13" s="39"/>
      <c r="C13" s="67" t="s">
        <v>19</v>
      </c>
      <c r="D13" s="77">
        <v>1.7564523426911551E-3</v>
      </c>
      <c r="E13" s="77">
        <v>5.3697764577943976E-3</v>
      </c>
      <c r="F13" s="77">
        <v>1.2593420563982242E-2</v>
      </c>
      <c r="G13" s="77">
        <v>3.6230221726519032E-2</v>
      </c>
      <c r="H13" s="77">
        <v>6.9319695553664448E-2</v>
      </c>
      <c r="I13" s="77">
        <v>0.12366679249893439</v>
      </c>
      <c r="J13" s="32"/>
      <c r="L13" s="39"/>
      <c r="M13" s="67" t="s">
        <v>19</v>
      </c>
      <c r="N13" s="77">
        <v>3.3329876617941199E-3</v>
      </c>
      <c r="O13" s="32"/>
    </row>
    <row r="14" spans="2:15" ht="15.6" thickBot="1" x14ac:dyDescent="0.4">
      <c r="B14" s="39"/>
      <c r="C14" s="67" t="s">
        <v>20</v>
      </c>
      <c r="D14" s="77">
        <v>6.3274677073748592E-2</v>
      </c>
      <c r="E14" s="77">
        <v>6.287496080299626E-2</v>
      </c>
      <c r="F14" s="77">
        <v>6.2549569911980643E-2</v>
      </c>
      <c r="G14" s="77">
        <v>6.195277173203919E-2</v>
      </c>
      <c r="H14" s="77">
        <v>6.0806808485695439E-2</v>
      </c>
      <c r="I14" s="77">
        <v>6.0551443057813285E-2</v>
      </c>
      <c r="J14" s="32"/>
      <c r="L14" s="39"/>
      <c r="M14" s="67" t="s">
        <v>20</v>
      </c>
      <c r="N14" s="77">
        <v>6.2874963760234631E-2</v>
      </c>
      <c r="O14" s="32"/>
    </row>
    <row r="15" spans="2:15" ht="15.6" thickBot="1" x14ac:dyDescent="0.4">
      <c r="B15" s="39"/>
      <c r="C15" s="67" t="s">
        <v>21</v>
      </c>
      <c r="D15" s="77">
        <v>2.3427086530669008E-2</v>
      </c>
      <c r="E15" s="77">
        <v>2.3817967066727889E-2</v>
      </c>
      <c r="F15" s="77">
        <v>2.4130400669561233E-2</v>
      </c>
      <c r="G15" s="77">
        <v>2.4706115663278114E-2</v>
      </c>
      <c r="H15" s="77">
        <v>2.583274847464152E-2</v>
      </c>
      <c r="I15" s="77">
        <v>2.60630757204258E-2</v>
      </c>
      <c r="J15" s="32"/>
      <c r="L15" s="39"/>
      <c r="M15" s="67" t="s">
        <v>21</v>
      </c>
      <c r="N15" s="77">
        <v>2.3817964109489543E-2</v>
      </c>
      <c r="O15" s="32"/>
    </row>
    <row r="16" spans="2:15" ht="15.6" thickBot="1" x14ac:dyDescent="0.4">
      <c r="B16" s="40"/>
      <c r="C16" s="41"/>
      <c r="D16" s="38"/>
      <c r="E16" s="38"/>
      <c r="F16" s="38"/>
      <c r="G16" s="38"/>
      <c r="H16" s="38"/>
      <c r="I16" s="38"/>
      <c r="J16" s="35"/>
      <c r="L16" s="40"/>
      <c r="M16" s="41"/>
      <c r="N16" s="38"/>
      <c r="O16" s="35"/>
    </row>
    <row r="17" spans="3:9" x14ac:dyDescent="0.35">
      <c r="C17" s="9"/>
      <c r="D17" s="11"/>
      <c r="E17" s="11"/>
      <c r="F17" s="11"/>
      <c r="G17" s="11"/>
      <c r="H17" s="11"/>
      <c r="I17" s="11"/>
    </row>
  </sheetData>
  <mergeCells count="6">
    <mergeCell ref="C3:I3"/>
    <mergeCell ref="C4:I4"/>
    <mergeCell ref="C6:I7"/>
    <mergeCell ref="M3:N3"/>
    <mergeCell ref="M4:N4"/>
    <mergeCell ref="M6:N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/>
  </sheetViews>
  <sheetFormatPr defaultColWidth="8.88671875" defaultRowHeight="15" x14ac:dyDescent="0.35"/>
  <cols>
    <col min="1" max="2" width="2.6640625" style="6" customWidth="1"/>
    <col min="3" max="3" width="25.33203125" style="6" bestFit="1" customWidth="1"/>
    <col min="4" max="4" width="13.6640625" style="6" bestFit="1" customWidth="1"/>
    <col min="5" max="5" width="12.44140625" style="6" bestFit="1" customWidth="1"/>
    <col min="6" max="6" width="13.109375" style="6" bestFit="1" customWidth="1"/>
    <col min="7" max="7" width="2.6640625" style="6" customWidth="1"/>
    <col min="8" max="16384" width="8.88671875" style="6"/>
  </cols>
  <sheetData>
    <row r="1" spans="2:7" ht="15.6" thickBot="1" x14ac:dyDescent="0.4"/>
    <row r="2" spans="2:7" x14ac:dyDescent="0.35">
      <c r="B2" s="42"/>
      <c r="C2" s="43"/>
      <c r="D2" s="43"/>
      <c r="E2" s="43"/>
      <c r="F2" s="43"/>
      <c r="G2" s="44"/>
    </row>
    <row r="3" spans="2:7" x14ac:dyDescent="0.35">
      <c r="B3" s="39"/>
      <c r="C3" s="92" t="s">
        <v>77</v>
      </c>
      <c r="D3" s="92"/>
      <c r="E3" s="92"/>
      <c r="F3" s="92"/>
      <c r="G3" s="46"/>
    </row>
    <row r="4" spans="2:7" x14ac:dyDescent="0.35">
      <c r="B4" s="39"/>
      <c r="C4" s="93" t="s">
        <v>37</v>
      </c>
      <c r="D4" s="93"/>
      <c r="E4" s="93"/>
      <c r="F4" s="93"/>
      <c r="G4" s="46"/>
    </row>
    <row r="5" spans="2:7" x14ac:dyDescent="0.35">
      <c r="B5" s="39"/>
      <c r="C5" s="45"/>
      <c r="D5" s="45"/>
      <c r="E5" s="45"/>
      <c r="F5" s="45"/>
      <c r="G5" s="46"/>
    </row>
    <row r="6" spans="2:7" x14ac:dyDescent="0.35">
      <c r="B6" s="39"/>
      <c r="C6" s="94" t="s">
        <v>78</v>
      </c>
      <c r="D6" s="94"/>
      <c r="E6" s="94"/>
      <c r="F6" s="94"/>
      <c r="G6" s="46"/>
    </row>
    <row r="7" spans="2:7" x14ac:dyDescent="0.35">
      <c r="B7" s="39"/>
      <c r="C7" s="94"/>
      <c r="D7" s="94"/>
      <c r="E7" s="94"/>
      <c r="F7" s="94"/>
      <c r="G7" s="46"/>
    </row>
    <row r="8" spans="2:7" x14ac:dyDescent="0.35">
      <c r="B8" s="39"/>
      <c r="C8" s="45"/>
      <c r="D8" s="45"/>
      <c r="E8" s="45"/>
      <c r="F8" s="45"/>
      <c r="G8" s="46"/>
    </row>
    <row r="9" spans="2:7" ht="15.6" thickBot="1" x14ac:dyDescent="0.4">
      <c r="B9" s="39"/>
      <c r="C9" s="26" t="s">
        <v>38</v>
      </c>
      <c r="D9" s="26" t="s">
        <v>22</v>
      </c>
      <c r="E9" s="26" t="s">
        <v>23</v>
      </c>
      <c r="F9" s="26" t="s">
        <v>24</v>
      </c>
      <c r="G9" s="46"/>
    </row>
    <row r="10" spans="2:7" ht="15.6" thickBot="1" x14ac:dyDescent="0.4">
      <c r="B10" s="39"/>
      <c r="C10" s="67" t="s">
        <v>5</v>
      </c>
      <c r="D10" s="10">
        <v>0.10421153013311081</v>
      </c>
      <c r="E10" s="10">
        <v>7.1500987164580657E-2</v>
      </c>
      <c r="F10" s="10">
        <v>8.7373713240952722E-2</v>
      </c>
      <c r="G10" s="32"/>
    </row>
    <row r="11" spans="2:7" ht="15.6" thickBot="1" x14ac:dyDescent="0.4">
      <c r="B11" s="39"/>
      <c r="C11" s="67" t="s">
        <v>6</v>
      </c>
      <c r="D11" s="10">
        <v>0.65721800083332771</v>
      </c>
      <c r="E11" s="10">
        <v>0.64160889957360068</v>
      </c>
      <c r="F11" s="10">
        <v>0.50711329571547159</v>
      </c>
      <c r="G11" s="32"/>
    </row>
    <row r="12" spans="2:7" ht="15.6" thickBot="1" x14ac:dyDescent="0.4">
      <c r="B12" s="39"/>
      <c r="C12" s="67" t="s">
        <v>7</v>
      </c>
      <c r="D12" s="10">
        <v>6.8108277241597154E-2</v>
      </c>
      <c r="E12" s="10">
        <v>9.9742973853527053E-2</v>
      </c>
      <c r="F12" s="10">
        <v>6.2651437502083421E-2</v>
      </c>
      <c r="G12" s="32"/>
    </row>
    <row r="13" spans="2:7" ht="15.6" thickBot="1" x14ac:dyDescent="0.4">
      <c r="B13" s="39"/>
      <c r="C13" s="67" t="s">
        <v>8</v>
      </c>
      <c r="D13" s="10">
        <v>8.5103806228134876E-2</v>
      </c>
      <c r="E13" s="10">
        <v>7.0156307418335909E-2</v>
      </c>
      <c r="F13" s="10">
        <v>8.8386481096753178E-2</v>
      </c>
      <c r="G13" s="32"/>
    </row>
    <row r="14" spans="2:7" ht="15.6" thickBot="1" x14ac:dyDescent="0.4">
      <c r="B14" s="39"/>
      <c r="C14" s="67" t="s">
        <v>9</v>
      </c>
      <c r="D14" s="10">
        <v>2.7070547631229087E-2</v>
      </c>
      <c r="E14" s="10">
        <v>4.1324552687691939E-2</v>
      </c>
      <c r="F14" s="10">
        <v>5.5272658357151547E-2</v>
      </c>
      <c r="G14" s="32"/>
    </row>
    <row r="15" spans="2:7" ht="15.6" thickBot="1" x14ac:dyDescent="0.4">
      <c r="B15" s="39"/>
      <c r="C15" s="67" t="s">
        <v>10</v>
      </c>
      <c r="D15" s="10">
        <v>1.1830164959384919E-2</v>
      </c>
      <c r="E15" s="10">
        <v>5.7459548251104122E-4</v>
      </c>
      <c r="F15" s="10">
        <v>3.1665822261777679E-2</v>
      </c>
      <c r="G15" s="32"/>
    </row>
    <row r="16" spans="2:7" ht="15.6" thickBot="1" x14ac:dyDescent="0.4">
      <c r="B16" s="39"/>
      <c r="C16" s="67" t="s">
        <v>11</v>
      </c>
      <c r="D16" s="10">
        <v>3.4418169813633333E-2</v>
      </c>
      <c r="E16" s="10">
        <v>6.3332606458446961E-2</v>
      </c>
      <c r="F16" s="10">
        <v>0.15775479151474872</v>
      </c>
      <c r="G16" s="32"/>
    </row>
    <row r="17" spans="2:7" ht="15.6" thickBot="1" x14ac:dyDescent="0.4">
      <c r="B17" s="39"/>
      <c r="C17" s="67" t="s">
        <v>12</v>
      </c>
      <c r="D17" s="10">
        <v>1.2039503159582261E-2</v>
      </c>
      <c r="E17" s="10">
        <v>1.1759077361305688E-2</v>
      </c>
      <c r="F17" s="10">
        <v>9.781800311061177E-3</v>
      </c>
      <c r="G17" s="32"/>
    </row>
    <row r="18" spans="2:7" ht="15.6" thickBot="1" x14ac:dyDescent="0.4">
      <c r="B18" s="40"/>
      <c r="C18" s="47"/>
      <c r="D18" s="33"/>
      <c r="E18" s="33"/>
      <c r="F18" s="33"/>
      <c r="G18" s="35"/>
    </row>
  </sheetData>
  <mergeCells count="3">
    <mergeCell ref="C3:F3"/>
    <mergeCell ref="C4:F4"/>
    <mergeCell ref="C6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/>
  </sheetViews>
  <sheetFormatPr defaultColWidth="8.88671875" defaultRowHeight="15" x14ac:dyDescent="0.35"/>
  <cols>
    <col min="1" max="2" width="2.6640625" style="6" customWidth="1"/>
    <col min="3" max="3" width="25.33203125" style="6" bestFit="1" customWidth="1"/>
    <col min="4" max="10" width="12" style="6" bestFit="1" customWidth="1"/>
    <col min="11" max="11" width="2.6640625" style="6" customWidth="1"/>
    <col min="12" max="16384" width="8.88671875" style="6"/>
  </cols>
  <sheetData>
    <row r="1" spans="2:11" ht="15.6" thickBot="1" x14ac:dyDescent="0.4"/>
    <row r="2" spans="2:11" x14ac:dyDescent="0.35">
      <c r="B2" s="28"/>
      <c r="C2" s="37"/>
      <c r="D2" s="29"/>
      <c r="E2" s="29"/>
      <c r="F2" s="29"/>
      <c r="G2" s="29"/>
      <c r="H2" s="29"/>
      <c r="I2" s="29"/>
      <c r="J2" s="29"/>
      <c r="K2" s="30"/>
    </row>
    <row r="3" spans="2:11" x14ac:dyDescent="0.35">
      <c r="B3" s="31"/>
      <c r="C3" s="92" t="s">
        <v>42</v>
      </c>
      <c r="D3" s="92"/>
      <c r="E3" s="92"/>
      <c r="F3" s="92"/>
      <c r="G3" s="92"/>
      <c r="H3" s="92"/>
      <c r="I3" s="92"/>
      <c r="J3" s="92"/>
      <c r="K3" s="32"/>
    </row>
    <row r="4" spans="2:11" x14ac:dyDescent="0.35">
      <c r="B4" s="31"/>
      <c r="C4" s="93" t="s">
        <v>52</v>
      </c>
      <c r="D4" s="93"/>
      <c r="E4" s="93"/>
      <c r="F4" s="93"/>
      <c r="G4" s="93"/>
      <c r="H4" s="93"/>
      <c r="I4" s="93"/>
      <c r="J4" s="93"/>
      <c r="K4" s="32"/>
    </row>
    <row r="5" spans="2:11" x14ac:dyDescent="0.35">
      <c r="B5" s="31"/>
      <c r="C5" s="67"/>
      <c r="D5" s="67"/>
      <c r="E5" s="67"/>
      <c r="F5" s="67"/>
      <c r="G5" s="67"/>
      <c r="H5" s="67"/>
      <c r="I5" s="67"/>
      <c r="J5" s="67"/>
      <c r="K5" s="32"/>
    </row>
    <row r="6" spans="2:11" ht="15" customHeight="1" x14ac:dyDescent="0.35">
      <c r="B6" s="31"/>
      <c r="C6" s="94" t="s">
        <v>41</v>
      </c>
      <c r="D6" s="94"/>
      <c r="E6" s="94"/>
      <c r="F6" s="94"/>
      <c r="G6" s="94"/>
      <c r="H6" s="94"/>
      <c r="I6" s="94"/>
      <c r="J6" s="94"/>
      <c r="K6" s="32"/>
    </row>
    <row r="7" spans="2:11" x14ac:dyDescent="0.35">
      <c r="B7" s="31"/>
      <c r="C7" s="94"/>
      <c r="D7" s="94"/>
      <c r="E7" s="94"/>
      <c r="F7" s="94"/>
      <c r="G7" s="94"/>
      <c r="H7" s="94"/>
      <c r="I7" s="94"/>
      <c r="J7" s="94"/>
      <c r="K7" s="32"/>
    </row>
    <row r="8" spans="2:11" x14ac:dyDescent="0.35">
      <c r="B8" s="31"/>
      <c r="C8" s="67"/>
      <c r="D8" s="67"/>
      <c r="E8" s="67"/>
      <c r="F8" s="67"/>
      <c r="G8" s="67"/>
      <c r="H8" s="67"/>
      <c r="I8" s="67"/>
      <c r="J8" s="67"/>
      <c r="K8" s="32"/>
    </row>
    <row r="9" spans="2:11" ht="15.6" thickBot="1" x14ac:dyDescent="0.4">
      <c r="B9" s="31"/>
      <c r="C9" s="66" t="s">
        <v>3</v>
      </c>
      <c r="D9" s="66">
        <v>2009</v>
      </c>
      <c r="E9" s="66">
        <v>2010</v>
      </c>
      <c r="F9" s="66">
        <v>2011</v>
      </c>
      <c r="G9" s="66">
        <v>2012</v>
      </c>
      <c r="H9" s="66">
        <v>2013</v>
      </c>
      <c r="I9" s="66">
        <v>2014</v>
      </c>
      <c r="J9" s="66">
        <v>2015</v>
      </c>
      <c r="K9" s="32"/>
    </row>
    <row r="10" spans="2:11" ht="15.6" thickBot="1" x14ac:dyDescent="0.4">
      <c r="B10" s="31"/>
      <c r="C10" s="67" t="s">
        <v>5</v>
      </c>
      <c r="D10" s="75">
        <v>25871576.054775201</v>
      </c>
      <c r="E10" s="75">
        <v>25968725.816109385</v>
      </c>
      <c r="F10" s="75">
        <v>26063489.974239375</v>
      </c>
      <c r="G10" s="75">
        <v>26209929.500151969</v>
      </c>
      <c r="H10" s="75">
        <v>26383542.959837664</v>
      </c>
      <c r="I10" s="75">
        <v>26608617.938635148</v>
      </c>
      <c r="J10" s="75">
        <v>26924499.412555888</v>
      </c>
      <c r="K10" s="32"/>
    </row>
    <row r="11" spans="2:11" ht="15.6" thickBot="1" x14ac:dyDescent="0.4">
      <c r="B11" s="31"/>
      <c r="C11" s="67" t="s">
        <v>6</v>
      </c>
      <c r="D11" s="75">
        <v>156603470.72726288</v>
      </c>
      <c r="E11" s="75">
        <v>157191943.05565491</v>
      </c>
      <c r="F11" s="75">
        <v>157797318.9606272</v>
      </c>
      <c r="G11" s="75">
        <v>158731276.81562525</v>
      </c>
      <c r="H11" s="75">
        <v>159861548.4545908</v>
      </c>
      <c r="I11" s="75">
        <v>161297854.00639877</v>
      </c>
      <c r="J11" s="75">
        <v>163308036.84971043</v>
      </c>
      <c r="K11" s="32"/>
    </row>
    <row r="12" spans="2:11" ht="15.6" thickBot="1" x14ac:dyDescent="0.4">
      <c r="B12" s="31"/>
      <c r="C12" s="67" t="s">
        <v>7</v>
      </c>
      <c r="D12" s="75">
        <v>19559367.236358393</v>
      </c>
      <c r="E12" s="75">
        <v>19637000.862688161</v>
      </c>
      <c r="F12" s="75">
        <v>19719702.103704587</v>
      </c>
      <c r="G12" s="75">
        <v>19845573.585442442</v>
      </c>
      <c r="H12" s="75">
        <v>19998790.429780621</v>
      </c>
      <c r="I12" s="75">
        <v>20190578.11988112</v>
      </c>
      <c r="J12" s="75">
        <v>20457612.804774065</v>
      </c>
      <c r="K12" s="32"/>
    </row>
    <row r="13" spans="2:11" ht="15.6" thickBot="1" x14ac:dyDescent="0.4">
      <c r="B13" s="31"/>
      <c r="C13" s="67" t="s">
        <v>8</v>
      </c>
      <c r="D13" s="75">
        <v>25697543.970493875</v>
      </c>
      <c r="E13" s="75">
        <v>25798592.669593617</v>
      </c>
      <c r="F13" s="75">
        <v>25897156.708952248</v>
      </c>
      <c r="G13" s="75">
        <v>26047704.688064519</v>
      </c>
      <c r="H13" s="75">
        <v>26224931.592590027</v>
      </c>
      <c r="I13" s="75">
        <v>26454254.310205504</v>
      </c>
      <c r="J13" s="75">
        <v>26775114.865629874</v>
      </c>
      <c r="K13" s="32"/>
    </row>
    <row r="14" spans="2:11" ht="15.6" thickBot="1" x14ac:dyDescent="0.4">
      <c r="B14" s="31"/>
      <c r="C14" s="67" t="s">
        <v>9</v>
      </c>
      <c r="D14" s="75">
        <v>15465912.817391042</v>
      </c>
      <c r="E14" s="75">
        <v>15532708.791055482</v>
      </c>
      <c r="F14" s="75">
        <v>15597893.60742663</v>
      </c>
      <c r="G14" s="75">
        <v>15695244.421876172</v>
      </c>
      <c r="H14" s="75">
        <v>15808277.633822691</v>
      </c>
      <c r="I14" s="75">
        <v>15953946.127555121</v>
      </c>
      <c r="J14" s="75">
        <v>16156496.526670782</v>
      </c>
      <c r="K14" s="32"/>
    </row>
    <row r="15" spans="2:11" ht="15.6" thickBot="1" x14ac:dyDescent="0.4">
      <c r="B15" s="70"/>
      <c r="C15" s="67" t="s">
        <v>10</v>
      </c>
      <c r="D15" s="75">
        <v>8237929.872234568</v>
      </c>
      <c r="E15" s="75">
        <v>8273435.6988899102</v>
      </c>
      <c r="F15" s="75">
        <v>8304865.3337874524</v>
      </c>
      <c r="G15" s="75">
        <v>8351802.7742871102</v>
      </c>
      <c r="H15" s="75">
        <v>8403827.1594821494</v>
      </c>
      <c r="I15" s="75">
        <v>8473789.7201750595</v>
      </c>
      <c r="J15" s="75">
        <v>8571554.693559546</v>
      </c>
      <c r="K15" s="71"/>
    </row>
    <row r="16" spans="2:11" ht="15.6" thickBot="1" x14ac:dyDescent="0.4">
      <c r="B16" s="31"/>
      <c r="C16" s="67" t="s">
        <v>11</v>
      </c>
      <c r="D16" s="75">
        <v>41959598.236754909</v>
      </c>
      <c r="E16" s="75">
        <v>42148898.687157199</v>
      </c>
      <c r="F16" s="75">
        <v>42326531.377478942</v>
      </c>
      <c r="G16" s="75">
        <v>42589039.210033797</v>
      </c>
      <c r="H16" s="75">
        <v>42886334.137463711</v>
      </c>
      <c r="I16" s="75">
        <v>43275167.200052045</v>
      </c>
      <c r="J16" s="75">
        <v>43815255.392816067</v>
      </c>
      <c r="K16" s="32"/>
    </row>
    <row r="17" spans="2:11" ht="15.6" thickBot="1" x14ac:dyDescent="0.4">
      <c r="B17" s="31"/>
      <c r="C17" s="67" t="s">
        <v>12</v>
      </c>
      <c r="D17" s="75">
        <v>2992904.888553937</v>
      </c>
      <c r="E17" s="75">
        <v>3004264.1913574804</v>
      </c>
      <c r="F17" s="75">
        <v>3015871.411507654</v>
      </c>
      <c r="G17" s="75">
        <v>3033738.2850673576</v>
      </c>
      <c r="H17" s="75">
        <v>3055275.8095839755</v>
      </c>
      <c r="I17" s="75">
        <v>3082699.1625740533</v>
      </c>
      <c r="J17" s="75">
        <v>3121067.8025924466</v>
      </c>
      <c r="K17" s="32"/>
    </row>
    <row r="18" spans="2:11" ht="15.6" thickBot="1" x14ac:dyDescent="0.4">
      <c r="B18" s="34"/>
      <c r="C18" s="68"/>
      <c r="D18" s="38"/>
      <c r="E18" s="38"/>
      <c r="F18" s="38"/>
      <c r="G18" s="38"/>
      <c r="H18" s="38"/>
      <c r="I18" s="38"/>
      <c r="J18" s="38"/>
      <c r="K18" s="35"/>
    </row>
  </sheetData>
  <mergeCells count="3">
    <mergeCell ref="C3:J3"/>
    <mergeCell ref="C4:J4"/>
    <mergeCell ref="C6:J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/>
  </sheetViews>
  <sheetFormatPr defaultColWidth="8.88671875" defaultRowHeight="15" x14ac:dyDescent="0.35"/>
  <cols>
    <col min="1" max="2" width="2.6640625" style="6" customWidth="1"/>
    <col min="3" max="3" width="25.33203125" style="6" bestFit="1" customWidth="1"/>
    <col min="4" max="10" width="11" style="6" bestFit="1" customWidth="1"/>
    <col min="11" max="11" width="2.6640625" style="6" customWidth="1"/>
    <col min="12" max="16384" width="8.88671875" style="6"/>
  </cols>
  <sheetData>
    <row r="1" spans="2:11" ht="15.6" thickBot="1" x14ac:dyDescent="0.4"/>
    <row r="2" spans="2:11" x14ac:dyDescent="0.35">
      <c r="B2" s="28"/>
      <c r="C2" s="37"/>
      <c r="D2" s="29"/>
      <c r="E2" s="29"/>
      <c r="F2" s="29"/>
      <c r="G2" s="29"/>
      <c r="H2" s="29"/>
      <c r="I2" s="29"/>
      <c r="J2" s="29"/>
      <c r="K2" s="30"/>
    </row>
    <row r="3" spans="2:11" x14ac:dyDescent="0.35">
      <c r="B3" s="31"/>
      <c r="C3" s="92" t="s">
        <v>43</v>
      </c>
      <c r="D3" s="92"/>
      <c r="E3" s="92"/>
      <c r="F3" s="92"/>
      <c r="G3" s="92"/>
      <c r="H3" s="92"/>
      <c r="I3" s="92"/>
      <c r="J3" s="92"/>
      <c r="K3" s="32"/>
    </row>
    <row r="4" spans="2:11" x14ac:dyDescent="0.35">
      <c r="B4" s="31"/>
      <c r="C4" s="93" t="s">
        <v>52</v>
      </c>
      <c r="D4" s="93"/>
      <c r="E4" s="93"/>
      <c r="F4" s="93"/>
      <c r="G4" s="93"/>
      <c r="H4" s="93"/>
      <c r="I4" s="93"/>
      <c r="J4" s="93"/>
      <c r="K4" s="32"/>
    </row>
    <row r="5" spans="2:11" x14ac:dyDescent="0.35">
      <c r="B5" s="31"/>
      <c r="C5" s="67"/>
      <c r="D5" s="67"/>
      <c r="E5" s="67"/>
      <c r="F5" s="67"/>
      <c r="G5" s="67"/>
      <c r="H5" s="67"/>
      <c r="I5" s="67"/>
      <c r="J5" s="67"/>
      <c r="K5" s="32"/>
    </row>
    <row r="6" spans="2:11" ht="15" customHeight="1" x14ac:dyDescent="0.35">
      <c r="B6" s="31"/>
      <c r="C6" s="94" t="s">
        <v>44</v>
      </c>
      <c r="D6" s="94"/>
      <c r="E6" s="94"/>
      <c r="F6" s="94"/>
      <c r="G6" s="94"/>
      <c r="H6" s="94"/>
      <c r="I6" s="94"/>
      <c r="J6" s="94"/>
      <c r="K6" s="32"/>
    </row>
    <row r="7" spans="2:11" x14ac:dyDescent="0.35">
      <c r="B7" s="31"/>
      <c r="C7" s="94"/>
      <c r="D7" s="94"/>
      <c r="E7" s="94"/>
      <c r="F7" s="94"/>
      <c r="G7" s="94"/>
      <c r="H7" s="94"/>
      <c r="I7" s="94"/>
      <c r="J7" s="94"/>
      <c r="K7" s="32"/>
    </row>
    <row r="8" spans="2:11" x14ac:dyDescent="0.35">
      <c r="B8" s="31"/>
      <c r="C8" s="67"/>
      <c r="D8" s="67"/>
      <c r="E8" s="67"/>
      <c r="F8" s="67"/>
      <c r="G8" s="67"/>
      <c r="H8" s="67"/>
      <c r="I8" s="67"/>
      <c r="J8" s="67"/>
      <c r="K8" s="32"/>
    </row>
    <row r="9" spans="2:11" ht="15.6" thickBot="1" x14ac:dyDescent="0.4">
      <c r="B9" s="31"/>
      <c r="C9" s="66" t="s">
        <v>15</v>
      </c>
      <c r="D9" s="66">
        <v>2009</v>
      </c>
      <c r="E9" s="66">
        <v>2010</v>
      </c>
      <c r="F9" s="66">
        <v>2011</v>
      </c>
      <c r="G9" s="66">
        <v>2012</v>
      </c>
      <c r="H9" s="66">
        <v>2013</v>
      </c>
      <c r="I9" s="66">
        <v>2014</v>
      </c>
      <c r="J9" s="66">
        <v>2015</v>
      </c>
      <c r="K9" s="32"/>
    </row>
    <row r="10" spans="2:11" ht="15.6" thickBot="1" x14ac:dyDescent="0.4">
      <c r="B10" s="31"/>
      <c r="C10" s="67" t="s">
        <v>16</v>
      </c>
      <c r="D10" s="75">
        <v>20339490.282254696</v>
      </c>
      <c r="E10" s="75">
        <v>20540989.670993607</v>
      </c>
      <c r="F10" s="75">
        <v>22325097.540477864</v>
      </c>
      <c r="G10" s="75">
        <v>25617768.437990814</v>
      </c>
      <c r="H10" s="75">
        <v>21445307.632723354</v>
      </c>
      <c r="I10" s="75">
        <v>16590545.13702232</v>
      </c>
      <c r="J10" s="75">
        <v>12569280.680272477</v>
      </c>
      <c r="K10" s="32"/>
    </row>
    <row r="11" spans="2:11" ht="15.6" thickBot="1" x14ac:dyDescent="0.4">
      <c r="B11" s="31"/>
      <c r="C11" s="67" t="s">
        <v>17</v>
      </c>
      <c r="D11" s="75">
        <v>465794.38821551896</v>
      </c>
      <c r="E11" s="75">
        <v>464688.78293027409</v>
      </c>
      <c r="F11" s="75">
        <v>2865271.0195886889</v>
      </c>
      <c r="G11" s="75">
        <v>7736497.6671049716</v>
      </c>
      <c r="H11" s="75">
        <v>15936616.091677476</v>
      </c>
      <c r="I11" s="75">
        <v>17730681.066715229</v>
      </c>
      <c r="J11" s="75">
        <v>17487966.420046754</v>
      </c>
      <c r="K11" s="32"/>
    </row>
    <row r="12" spans="2:11" ht="15.6" thickBot="1" x14ac:dyDescent="0.4">
      <c r="B12" s="31"/>
      <c r="C12" s="67" t="s">
        <v>18</v>
      </c>
      <c r="D12" s="75">
        <v>76615606.653908059</v>
      </c>
      <c r="E12" s="75">
        <v>77197257.460913464</v>
      </c>
      <c r="F12" s="75">
        <v>65800773.877633661</v>
      </c>
      <c r="G12" s="75">
        <v>48629712.982607573</v>
      </c>
      <c r="H12" s="75">
        <v>36251283.769916981</v>
      </c>
      <c r="I12" s="75">
        <v>27476393.492294297</v>
      </c>
      <c r="J12" s="75">
        <v>17046340.480886627</v>
      </c>
      <c r="K12" s="32"/>
    </row>
    <row r="13" spans="2:11" ht="15.6" thickBot="1" x14ac:dyDescent="0.4">
      <c r="B13" s="31"/>
      <c r="C13" s="67" t="s">
        <v>19</v>
      </c>
      <c r="D13" s="75">
        <v>2539.762632269023</v>
      </c>
      <c r="E13" s="75">
        <v>6521.9455990147326</v>
      </c>
      <c r="F13" s="75">
        <v>1082976.6814288222</v>
      </c>
      <c r="G13" s="75">
        <v>2185520.0940683968</v>
      </c>
      <c r="H13" s="75">
        <v>7192483.5693878392</v>
      </c>
      <c r="I13" s="75">
        <v>10238382.574833557</v>
      </c>
      <c r="J13" s="75">
        <v>17136357.077730339</v>
      </c>
      <c r="K13" s="32"/>
    </row>
    <row r="14" spans="2:11" ht="15.6" thickBot="1" x14ac:dyDescent="0.4">
      <c r="B14" s="31"/>
      <c r="C14" s="67" t="s">
        <v>20</v>
      </c>
      <c r="D14" s="75">
        <v>764175.12038024829</v>
      </c>
      <c r="E14" s="75">
        <v>882414.54337287985</v>
      </c>
      <c r="F14" s="75">
        <v>997144.78009785269</v>
      </c>
      <c r="G14" s="75">
        <v>1185068.192632935</v>
      </c>
      <c r="H14" s="75">
        <v>1240218.5900517777</v>
      </c>
      <c r="I14" s="75">
        <v>1203463.716755219</v>
      </c>
      <c r="J14" s="75">
        <v>1604564.58390159</v>
      </c>
      <c r="K14" s="32"/>
    </row>
    <row r="15" spans="2:11" ht="15.6" thickBot="1" x14ac:dyDescent="0.4">
      <c r="B15" s="70"/>
      <c r="C15" s="67" t="s">
        <v>21</v>
      </c>
      <c r="D15" s="75">
        <v>411255.65534656192</v>
      </c>
      <c r="E15" s="75">
        <v>456813.55456883414</v>
      </c>
      <c r="F15" s="75">
        <v>513769.9596698535</v>
      </c>
      <c r="G15" s="75">
        <v>551596.85284275236</v>
      </c>
      <c r="H15" s="75">
        <v>682547.04042958829</v>
      </c>
      <c r="I15" s="75">
        <v>903483.5562917802</v>
      </c>
      <c r="J15" s="75">
        <v>687514.25934625673</v>
      </c>
      <c r="K15" s="71"/>
    </row>
    <row r="16" spans="2:11" ht="15.6" thickBot="1" x14ac:dyDescent="0.4">
      <c r="B16" s="34"/>
      <c r="C16" s="68"/>
      <c r="D16" s="38"/>
      <c r="E16" s="38"/>
      <c r="F16" s="38"/>
      <c r="G16" s="38"/>
      <c r="H16" s="38"/>
      <c r="I16" s="38"/>
      <c r="J16" s="38"/>
      <c r="K16" s="35"/>
    </row>
  </sheetData>
  <mergeCells count="3">
    <mergeCell ref="C3:J3"/>
    <mergeCell ref="C4:J4"/>
    <mergeCell ref="C6:J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1" sqref="E11"/>
    </sheetView>
  </sheetViews>
  <sheetFormatPr defaultColWidth="8.88671875" defaultRowHeight="15" x14ac:dyDescent="0.35"/>
  <cols>
    <col min="1" max="2" width="2.6640625" style="6" customWidth="1"/>
    <col min="3" max="3" width="25.33203125" style="6" bestFit="1" customWidth="1"/>
    <col min="4" max="10" width="12" style="6" bestFit="1" customWidth="1"/>
    <col min="11" max="11" width="2.6640625" style="6" customWidth="1"/>
    <col min="12" max="16384" width="8.88671875" style="6"/>
  </cols>
  <sheetData>
    <row r="1" spans="2:11" ht="15.6" thickBot="1" x14ac:dyDescent="0.4"/>
    <row r="2" spans="2:11" x14ac:dyDescent="0.35">
      <c r="B2" s="28"/>
      <c r="C2" s="37"/>
      <c r="D2" s="29"/>
      <c r="E2" s="29"/>
      <c r="F2" s="29"/>
      <c r="G2" s="29"/>
      <c r="H2" s="29"/>
      <c r="I2" s="29"/>
      <c r="J2" s="29"/>
      <c r="K2" s="30"/>
    </row>
    <row r="3" spans="2:11" x14ac:dyDescent="0.35">
      <c r="B3" s="31"/>
      <c r="C3" s="92" t="s">
        <v>45</v>
      </c>
      <c r="D3" s="92"/>
      <c r="E3" s="92"/>
      <c r="F3" s="92"/>
      <c r="G3" s="92"/>
      <c r="H3" s="92"/>
      <c r="I3" s="92"/>
      <c r="J3" s="92"/>
      <c r="K3" s="32"/>
    </row>
    <row r="4" spans="2:11" x14ac:dyDescent="0.35">
      <c r="B4" s="31"/>
      <c r="C4" s="93" t="s">
        <v>52</v>
      </c>
      <c r="D4" s="93"/>
      <c r="E4" s="93"/>
      <c r="F4" s="93"/>
      <c r="G4" s="93"/>
      <c r="H4" s="93"/>
      <c r="I4" s="93"/>
      <c r="J4" s="93"/>
      <c r="K4" s="32"/>
    </row>
    <row r="5" spans="2:11" x14ac:dyDescent="0.35">
      <c r="B5" s="31"/>
      <c r="C5" s="67"/>
      <c r="D5" s="67"/>
      <c r="E5" s="67"/>
      <c r="F5" s="67"/>
      <c r="G5" s="67"/>
      <c r="H5" s="67"/>
      <c r="I5" s="67"/>
      <c r="J5" s="67"/>
      <c r="K5" s="32"/>
    </row>
    <row r="6" spans="2:11" ht="15" customHeight="1" x14ac:dyDescent="0.35">
      <c r="B6" s="31"/>
      <c r="C6" s="94" t="s">
        <v>46</v>
      </c>
      <c r="D6" s="94"/>
      <c r="E6" s="94"/>
      <c r="F6" s="94"/>
      <c r="G6" s="94"/>
      <c r="H6" s="94"/>
      <c r="I6" s="94"/>
      <c r="J6" s="94"/>
      <c r="K6" s="32"/>
    </row>
    <row r="7" spans="2:11" x14ac:dyDescent="0.35">
      <c r="B7" s="31"/>
      <c r="C7" s="94"/>
      <c r="D7" s="94"/>
      <c r="E7" s="94"/>
      <c r="F7" s="94"/>
      <c r="G7" s="94"/>
      <c r="H7" s="94"/>
      <c r="I7" s="94"/>
      <c r="J7" s="94"/>
      <c r="K7" s="32"/>
    </row>
    <row r="8" spans="2:11" x14ac:dyDescent="0.35">
      <c r="B8" s="31"/>
      <c r="C8" s="67"/>
      <c r="D8" s="67"/>
      <c r="E8" s="67"/>
      <c r="F8" s="67"/>
      <c r="G8" s="67"/>
      <c r="H8" s="67"/>
      <c r="I8" s="67"/>
      <c r="J8" s="67"/>
      <c r="K8" s="32"/>
    </row>
    <row r="9" spans="2:11" ht="15.6" thickBot="1" x14ac:dyDescent="0.4">
      <c r="B9" s="31"/>
      <c r="C9" s="66" t="s">
        <v>15</v>
      </c>
      <c r="D9" s="66">
        <v>2009</v>
      </c>
      <c r="E9" s="66">
        <v>2010</v>
      </c>
      <c r="F9" s="66">
        <v>2011</v>
      </c>
      <c r="G9" s="66">
        <v>2012</v>
      </c>
      <c r="H9" s="66">
        <v>2013</v>
      </c>
      <c r="I9" s="66">
        <v>2014</v>
      </c>
      <c r="J9" s="66">
        <v>2015</v>
      </c>
      <c r="K9" s="32"/>
    </row>
    <row r="10" spans="2:11" ht="15.6" thickBot="1" x14ac:dyDescent="0.4">
      <c r="B10" s="31"/>
      <c r="C10" s="67" t="s">
        <v>16</v>
      </c>
      <c r="D10" s="75">
        <v>43615447.98464638</v>
      </c>
      <c r="E10" s="75">
        <v>62526929.502642423</v>
      </c>
      <c r="F10" s="75">
        <v>82491932.059273466</v>
      </c>
      <c r="G10" s="75">
        <v>104570525.04179044</v>
      </c>
      <c r="H10" s="75">
        <v>120657392.91869849</v>
      </c>
      <c r="I10" s="75">
        <v>129895393.22272323</v>
      </c>
      <c r="J10" s="75">
        <v>133317790.79645774</v>
      </c>
      <c r="K10" s="32"/>
    </row>
    <row r="11" spans="2:11" ht="15.6" thickBot="1" x14ac:dyDescent="0.4">
      <c r="B11" s="31"/>
      <c r="C11" s="67" t="s">
        <v>17</v>
      </c>
      <c r="D11" s="75">
        <v>27173237.735359062</v>
      </c>
      <c r="E11" s="75">
        <v>17499403.346651457</v>
      </c>
      <c r="F11" s="75">
        <v>11159669.94978903</v>
      </c>
      <c r="G11" s="75">
        <v>12972024.787944539</v>
      </c>
      <c r="H11" s="75">
        <v>25968671.047811922</v>
      </c>
      <c r="I11" s="75">
        <v>39893424.335176572</v>
      </c>
      <c r="J11" s="75">
        <v>48208986.78202536</v>
      </c>
      <c r="K11" s="32"/>
    </row>
    <row r="12" spans="2:11" ht="15.6" thickBot="1" x14ac:dyDescent="0.4">
      <c r="B12" s="31"/>
      <c r="C12" s="67" t="s">
        <v>18</v>
      </c>
      <c r="D12" s="75">
        <v>199384673.32294098</v>
      </c>
      <c r="E12" s="75">
        <v>191208002.07601097</v>
      </c>
      <c r="F12" s="75">
        <v>177569995.94257414</v>
      </c>
      <c r="G12" s="75">
        <v>153129677.61469027</v>
      </c>
      <c r="H12" s="75">
        <v>118807451.32275325</v>
      </c>
      <c r="I12" s="75">
        <v>87927973.311568543</v>
      </c>
      <c r="J12" s="75">
        <v>62598675.063305132</v>
      </c>
      <c r="K12" s="32"/>
    </row>
    <row r="13" spans="2:11" ht="15.6" thickBot="1" x14ac:dyDescent="0.4">
      <c r="B13" s="31"/>
      <c r="C13" s="67" t="s">
        <v>19</v>
      </c>
      <c r="D13" s="75">
        <v>517400.79038453614</v>
      </c>
      <c r="E13" s="75">
        <v>522642.1776077199</v>
      </c>
      <c r="F13" s="75">
        <v>1604074.8171352132</v>
      </c>
      <c r="G13" s="75">
        <v>3784377.1480589416</v>
      </c>
      <c r="H13" s="75">
        <v>10964081.295297956</v>
      </c>
      <c r="I13" s="75">
        <v>21165861.405802939</v>
      </c>
      <c r="J13" s="75">
        <v>38229070.840890974</v>
      </c>
      <c r="K13" s="32"/>
    </row>
    <row r="14" spans="2:11" ht="15.6" thickBot="1" x14ac:dyDescent="0.4">
      <c r="B14" s="31"/>
      <c r="C14" s="67" t="s">
        <v>20</v>
      </c>
      <c r="D14" s="75">
        <v>18859471.045062106</v>
      </c>
      <c r="E14" s="75">
        <v>18827732.588850595</v>
      </c>
      <c r="F14" s="75">
        <v>18782186.194372043</v>
      </c>
      <c r="G14" s="75">
        <v>18796415.302195132</v>
      </c>
      <c r="H14" s="75">
        <v>18748304.409131676</v>
      </c>
      <c r="I14" s="75">
        <v>18566562.802357771</v>
      </c>
      <c r="J14" s="75">
        <v>18718245.693930048</v>
      </c>
      <c r="K14" s="32"/>
    </row>
    <row r="15" spans="2:11" ht="15.6" thickBot="1" x14ac:dyDescent="0.4">
      <c r="B15" s="70"/>
      <c r="C15" s="67" t="s">
        <v>21</v>
      </c>
      <c r="D15" s="75">
        <v>6838072.9254317675</v>
      </c>
      <c r="E15" s="75">
        <v>6970860.0807430213</v>
      </c>
      <c r="F15" s="75">
        <v>7114970.514580206</v>
      </c>
      <c r="G15" s="75">
        <v>7251289.3858693866</v>
      </c>
      <c r="H15" s="75">
        <v>7476627.1834583506</v>
      </c>
      <c r="I15" s="75">
        <v>7887691.5078477375</v>
      </c>
      <c r="J15" s="75">
        <v>8056869.1716998238</v>
      </c>
      <c r="K15" s="71"/>
    </row>
    <row r="16" spans="2:11" ht="15.6" thickBot="1" x14ac:dyDescent="0.4">
      <c r="B16" s="34"/>
      <c r="C16" s="68"/>
      <c r="D16" s="38"/>
      <c r="E16" s="38"/>
      <c r="F16" s="38"/>
      <c r="G16" s="38"/>
      <c r="H16" s="38"/>
      <c r="I16" s="38"/>
      <c r="J16" s="38"/>
      <c r="K16" s="35"/>
    </row>
  </sheetData>
  <mergeCells count="3">
    <mergeCell ref="C3:J3"/>
    <mergeCell ref="C4:J4"/>
    <mergeCell ref="C6:J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/>
  </sheetViews>
  <sheetFormatPr defaultColWidth="8.88671875" defaultRowHeight="15" x14ac:dyDescent="0.35"/>
  <cols>
    <col min="1" max="2" width="2.6640625" style="6" customWidth="1"/>
    <col min="3" max="3" width="25.33203125" style="6" bestFit="1" customWidth="1"/>
    <col min="4" max="10" width="11" style="6" bestFit="1" customWidth="1"/>
    <col min="11" max="11" width="2.6640625" style="6" customWidth="1"/>
    <col min="12" max="16384" width="8.88671875" style="6"/>
  </cols>
  <sheetData>
    <row r="1" spans="2:11" ht="15.6" thickBot="1" x14ac:dyDescent="0.4"/>
    <row r="2" spans="2:11" x14ac:dyDescent="0.35">
      <c r="B2" s="28"/>
      <c r="C2" s="37"/>
      <c r="D2" s="29"/>
      <c r="E2" s="29"/>
      <c r="F2" s="29"/>
      <c r="G2" s="29"/>
      <c r="H2" s="29"/>
      <c r="I2" s="29"/>
      <c r="J2" s="29"/>
      <c r="K2" s="30"/>
    </row>
    <row r="3" spans="2:11" x14ac:dyDescent="0.35">
      <c r="B3" s="31"/>
      <c r="C3" s="92" t="s">
        <v>47</v>
      </c>
      <c r="D3" s="92"/>
      <c r="E3" s="92"/>
      <c r="F3" s="92"/>
      <c r="G3" s="92"/>
      <c r="H3" s="92"/>
      <c r="I3" s="92"/>
      <c r="J3" s="92"/>
      <c r="K3" s="32"/>
    </row>
    <row r="4" spans="2:11" x14ac:dyDescent="0.35">
      <c r="B4" s="31"/>
      <c r="C4" s="93" t="s">
        <v>52</v>
      </c>
      <c r="D4" s="93"/>
      <c r="E4" s="93"/>
      <c r="F4" s="93"/>
      <c r="G4" s="93"/>
      <c r="H4" s="93"/>
      <c r="I4" s="93"/>
      <c r="J4" s="93"/>
      <c r="K4" s="32"/>
    </row>
    <row r="5" spans="2:11" x14ac:dyDescent="0.35">
      <c r="B5" s="31"/>
      <c r="C5" s="67"/>
      <c r="D5" s="67"/>
      <c r="E5" s="67"/>
      <c r="F5" s="67"/>
      <c r="G5" s="67"/>
      <c r="H5" s="67"/>
      <c r="I5" s="67"/>
      <c r="J5" s="67"/>
      <c r="K5" s="32"/>
    </row>
    <row r="6" spans="2:11" ht="15" customHeight="1" x14ac:dyDescent="0.35">
      <c r="B6" s="31"/>
      <c r="C6" s="94" t="s">
        <v>48</v>
      </c>
      <c r="D6" s="94"/>
      <c r="E6" s="94"/>
      <c r="F6" s="94"/>
      <c r="G6" s="94"/>
      <c r="H6" s="94"/>
      <c r="I6" s="94"/>
      <c r="J6" s="94"/>
      <c r="K6" s="32"/>
    </row>
    <row r="7" spans="2:11" x14ac:dyDescent="0.35">
      <c r="B7" s="31"/>
      <c r="C7" s="94"/>
      <c r="D7" s="94"/>
      <c r="E7" s="94"/>
      <c r="F7" s="94"/>
      <c r="G7" s="94"/>
      <c r="H7" s="94"/>
      <c r="I7" s="94"/>
      <c r="J7" s="94"/>
      <c r="K7" s="32"/>
    </row>
    <row r="8" spans="2:11" x14ac:dyDescent="0.35">
      <c r="B8" s="31"/>
      <c r="C8" s="67"/>
      <c r="D8" s="67"/>
      <c r="E8" s="67"/>
      <c r="F8" s="67"/>
      <c r="G8" s="67"/>
      <c r="H8" s="67"/>
      <c r="I8" s="67"/>
      <c r="J8" s="67"/>
      <c r="K8" s="32"/>
    </row>
    <row r="9" spans="2:11" ht="15.6" thickBot="1" x14ac:dyDescent="0.4">
      <c r="B9" s="31"/>
      <c r="C9" s="66" t="s">
        <v>15</v>
      </c>
      <c r="D9" s="66">
        <v>2009</v>
      </c>
      <c r="E9" s="66">
        <v>2010</v>
      </c>
      <c r="F9" s="66">
        <v>2011</v>
      </c>
      <c r="G9" s="66">
        <v>2012</v>
      </c>
      <c r="H9" s="66">
        <v>2013</v>
      </c>
      <c r="I9" s="66">
        <v>2014</v>
      </c>
      <c r="J9" s="66">
        <v>2015</v>
      </c>
      <c r="K9" s="32"/>
    </row>
    <row r="10" spans="2:11" ht="15.6" thickBot="1" x14ac:dyDescent="0.4">
      <c r="B10" s="31"/>
      <c r="C10" s="67" t="s">
        <v>16</v>
      </c>
      <c r="D10" s="75">
        <v>1123823.1200758615</v>
      </c>
      <c r="E10" s="75">
        <v>1629508.1529975589</v>
      </c>
      <c r="F10" s="75">
        <v>2360094.9838468526</v>
      </c>
      <c r="G10" s="75">
        <v>3539175.4554738333</v>
      </c>
      <c r="H10" s="75">
        <v>5358439.755815329</v>
      </c>
      <c r="I10" s="75">
        <v>7352544.8329975409</v>
      </c>
      <c r="J10" s="75">
        <v>9146883.1065379623</v>
      </c>
      <c r="K10" s="32"/>
    </row>
    <row r="11" spans="2:11" ht="15.6" thickBot="1" x14ac:dyDescent="0.4">
      <c r="B11" s="31"/>
      <c r="C11" s="67" t="s">
        <v>17</v>
      </c>
      <c r="D11" s="75">
        <v>10116109.159139751</v>
      </c>
      <c r="E11" s="75">
        <v>10138523.17163788</v>
      </c>
      <c r="F11" s="75">
        <v>9205004.4164511152</v>
      </c>
      <c r="G11" s="75">
        <v>5924142.8289494626</v>
      </c>
      <c r="H11" s="75">
        <v>2939969.8318100953</v>
      </c>
      <c r="I11" s="75">
        <v>3805927.7793505583</v>
      </c>
      <c r="J11" s="75">
        <v>9172403.9731979836</v>
      </c>
      <c r="K11" s="32"/>
    </row>
    <row r="12" spans="2:11" ht="15.6" thickBot="1" x14ac:dyDescent="0.4">
      <c r="B12" s="31"/>
      <c r="C12" s="67" t="s">
        <v>18</v>
      </c>
      <c r="D12" s="75">
        <v>85179553.739889562</v>
      </c>
      <c r="E12" s="75">
        <v>85373928.707843512</v>
      </c>
      <c r="F12" s="75">
        <v>79438780.011070475</v>
      </c>
      <c r="G12" s="75">
        <v>73070031.310491547</v>
      </c>
      <c r="H12" s="75">
        <v>70573510.061853915</v>
      </c>
      <c r="I12" s="75">
        <v>58355871.503478996</v>
      </c>
      <c r="J12" s="75">
        <v>42375638.729150034</v>
      </c>
      <c r="K12" s="32"/>
    </row>
    <row r="13" spans="2:11" ht="15.6" thickBot="1" x14ac:dyDescent="0.4">
      <c r="B13" s="31"/>
      <c r="C13" s="67" t="s">
        <v>19</v>
      </c>
      <c r="D13" s="75">
        <v>1229.4340037406155</v>
      </c>
      <c r="E13" s="75">
        <v>1280.5583758309567</v>
      </c>
      <c r="F13" s="75">
        <v>1544.0419013287171</v>
      </c>
      <c r="G13" s="75">
        <v>5217.7631446681326</v>
      </c>
      <c r="H13" s="75">
        <v>12779.4221488231</v>
      </c>
      <c r="I13" s="75">
        <v>36602.464328583046</v>
      </c>
      <c r="J13" s="75">
        <v>73147.64264230273</v>
      </c>
      <c r="K13" s="32"/>
    </row>
    <row r="14" spans="2:11" ht="15.6" thickBot="1" x14ac:dyDescent="0.4">
      <c r="B14" s="31"/>
      <c r="C14" s="67" t="s">
        <v>20</v>
      </c>
      <c r="D14" s="75">
        <v>797580.43450963241</v>
      </c>
      <c r="E14" s="75">
        <v>914152.99958438589</v>
      </c>
      <c r="F14" s="75">
        <v>1042691.1745764101</v>
      </c>
      <c r="G14" s="75">
        <v>1170839.0848098441</v>
      </c>
      <c r="H14" s="75">
        <v>1288329.4831152367</v>
      </c>
      <c r="I14" s="75">
        <v>1385205.3235291219</v>
      </c>
      <c r="J14" s="75">
        <v>1452881.6923293101</v>
      </c>
      <c r="K14" s="32"/>
    </row>
    <row r="15" spans="2:11" ht="15.6" thickBot="1" x14ac:dyDescent="0.4">
      <c r="B15" s="70"/>
      <c r="C15" s="67" t="s">
        <v>21</v>
      </c>
      <c r="D15" s="75">
        <v>282636.73301217397</v>
      </c>
      <c r="E15" s="75">
        <v>324026.3992575829</v>
      </c>
      <c r="F15" s="75">
        <v>369659.52583266725</v>
      </c>
      <c r="G15" s="75">
        <v>415277.98155357165</v>
      </c>
      <c r="H15" s="75">
        <v>457209.24284062488</v>
      </c>
      <c r="I15" s="75">
        <v>492419.23190239293</v>
      </c>
      <c r="J15" s="75">
        <v>518336.59549417114</v>
      </c>
      <c r="K15" s="71"/>
    </row>
    <row r="16" spans="2:11" ht="15.6" thickBot="1" x14ac:dyDescent="0.4">
      <c r="B16" s="34"/>
      <c r="C16" s="68"/>
      <c r="D16" s="38"/>
      <c r="E16" s="38"/>
      <c r="F16" s="38"/>
      <c r="G16" s="38"/>
      <c r="H16" s="38"/>
      <c r="I16" s="38"/>
      <c r="J16" s="38"/>
      <c r="K16" s="35"/>
    </row>
  </sheetData>
  <mergeCells count="3">
    <mergeCell ref="C3:J3"/>
    <mergeCell ref="C4:J4"/>
    <mergeCell ref="C6:J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workbookViewId="0">
      <selection activeCell="M12" sqref="M12"/>
    </sheetView>
  </sheetViews>
  <sheetFormatPr defaultColWidth="8.88671875" defaultRowHeight="15" x14ac:dyDescent="0.35"/>
  <cols>
    <col min="1" max="2" width="2.6640625" style="6" customWidth="1"/>
    <col min="3" max="3" width="20.109375" style="6" bestFit="1" customWidth="1"/>
    <col min="4" max="9" width="12.33203125" style="6" bestFit="1" customWidth="1"/>
    <col min="10" max="10" width="2.6640625" style="6" customWidth="1"/>
    <col min="11" max="16384" width="8.88671875" style="6"/>
  </cols>
  <sheetData>
    <row r="1" spans="2:10" ht="15.6" thickBot="1" x14ac:dyDescent="0.4"/>
    <row r="2" spans="2:10" x14ac:dyDescent="0.35">
      <c r="B2" s="28"/>
      <c r="C2" s="37"/>
      <c r="D2" s="29"/>
      <c r="E2" s="29"/>
      <c r="F2" s="29"/>
      <c r="G2" s="29"/>
      <c r="H2" s="29"/>
      <c r="I2" s="29"/>
      <c r="J2" s="30"/>
    </row>
    <row r="3" spans="2:10" x14ac:dyDescent="0.35">
      <c r="B3" s="31"/>
      <c r="C3" s="92" t="s">
        <v>51</v>
      </c>
      <c r="D3" s="92"/>
      <c r="E3" s="92"/>
      <c r="F3" s="92"/>
      <c r="G3" s="92"/>
      <c r="H3" s="92"/>
      <c r="I3" s="92"/>
      <c r="J3" s="32"/>
    </row>
    <row r="4" spans="2:10" x14ac:dyDescent="0.35">
      <c r="B4" s="31"/>
      <c r="C4" s="93" t="s">
        <v>52</v>
      </c>
      <c r="D4" s="93"/>
      <c r="E4" s="93"/>
      <c r="F4" s="93"/>
      <c r="G4" s="93"/>
      <c r="H4" s="93"/>
      <c r="I4" s="93"/>
      <c r="J4" s="32"/>
    </row>
    <row r="5" spans="2:10" x14ac:dyDescent="0.35">
      <c r="B5" s="31"/>
      <c r="C5" s="73"/>
      <c r="D5" s="73"/>
      <c r="E5" s="73"/>
      <c r="F5" s="73"/>
      <c r="G5" s="73"/>
      <c r="H5" s="73"/>
      <c r="I5" s="73"/>
      <c r="J5" s="32"/>
    </row>
    <row r="6" spans="2:10" ht="15" customHeight="1" x14ac:dyDescent="0.35">
      <c r="B6" s="31"/>
      <c r="C6" s="94" t="s">
        <v>53</v>
      </c>
      <c r="D6" s="94"/>
      <c r="E6" s="94"/>
      <c r="F6" s="94"/>
      <c r="G6" s="94"/>
      <c r="H6" s="94"/>
      <c r="I6" s="94"/>
      <c r="J6" s="32"/>
    </row>
    <row r="7" spans="2:10" x14ac:dyDescent="0.35">
      <c r="B7" s="31"/>
      <c r="C7" s="94"/>
      <c r="D7" s="94"/>
      <c r="E7" s="94"/>
      <c r="F7" s="94"/>
      <c r="G7" s="94"/>
      <c r="H7" s="94"/>
      <c r="I7" s="94"/>
      <c r="J7" s="32"/>
    </row>
    <row r="8" spans="2:10" x14ac:dyDescent="0.35">
      <c r="B8" s="31"/>
      <c r="C8" s="73"/>
      <c r="D8" s="73"/>
      <c r="E8" s="73"/>
      <c r="F8" s="73"/>
      <c r="G8" s="73"/>
      <c r="H8" s="73"/>
      <c r="I8" s="73"/>
      <c r="J8" s="32"/>
    </row>
    <row r="9" spans="2:10" ht="15.6" thickBot="1" x14ac:dyDescent="0.4">
      <c r="B9" s="31"/>
      <c r="C9" s="72"/>
      <c r="D9" s="72">
        <v>2010</v>
      </c>
      <c r="E9" s="72">
        <v>2011</v>
      </c>
      <c r="F9" s="72">
        <v>2012</v>
      </c>
      <c r="G9" s="72">
        <v>2013</v>
      </c>
      <c r="H9" s="72">
        <v>2014</v>
      </c>
      <c r="I9" s="72">
        <v>2015</v>
      </c>
      <c r="J9" s="32"/>
    </row>
    <row r="10" spans="2:10" ht="15.6" thickBot="1" x14ac:dyDescent="0.4">
      <c r="B10" s="31"/>
      <c r="C10" s="73" t="s">
        <v>49</v>
      </c>
      <c r="D10" s="75">
        <v>10420072.789999999</v>
      </c>
      <c r="E10" s="75">
        <v>16620391.140000001</v>
      </c>
      <c r="F10" s="75">
        <v>12090233.34</v>
      </c>
      <c r="G10" s="75">
        <v>12354227.579999998</v>
      </c>
      <c r="H10" s="75">
        <v>17031643.579274762</v>
      </c>
      <c r="I10" s="75">
        <v>16026772.945287261</v>
      </c>
      <c r="J10" s="32"/>
    </row>
    <row r="11" spans="2:10" ht="15.6" thickBot="1" x14ac:dyDescent="0.4">
      <c r="B11" s="31"/>
      <c r="C11" s="73" t="s">
        <v>50</v>
      </c>
      <c r="D11" s="75">
        <v>4909621</v>
      </c>
      <c r="E11" s="75">
        <v>1537939</v>
      </c>
      <c r="F11" s="75">
        <v>1668066</v>
      </c>
      <c r="G11" s="75">
        <v>1636184</v>
      </c>
      <c r="H11" s="75">
        <v>1145321</v>
      </c>
      <c r="I11" s="76">
        <v>0</v>
      </c>
      <c r="J11" s="32"/>
    </row>
    <row r="12" spans="2:10" ht="15.6" thickBot="1" x14ac:dyDescent="0.4">
      <c r="B12" s="34"/>
      <c r="C12" s="68"/>
      <c r="D12" s="38"/>
      <c r="E12" s="38"/>
      <c r="F12" s="38"/>
      <c r="G12" s="38"/>
      <c r="H12" s="38"/>
      <c r="I12" s="38"/>
      <c r="J12" s="35"/>
    </row>
    <row r="13" spans="2:10" ht="15.6" thickBot="1" x14ac:dyDescent="0.4"/>
    <row r="14" spans="2:10" x14ac:dyDescent="0.35">
      <c r="B14" s="28"/>
      <c r="C14" s="37"/>
      <c r="D14" s="29"/>
      <c r="E14" s="29"/>
      <c r="F14" s="29"/>
      <c r="G14" s="29"/>
      <c r="H14" s="29"/>
      <c r="I14" s="29"/>
      <c r="J14" s="30"/>
    </row>
    <row r="15" spans="2:10" x14ac:dyDescent="0.35">
      <c r="B15" s="31"/>
      <c r="C15" s="92" t="s">
        <v>99</v>
      </c>
      <c r="D15" s="92"/>
      <c r="E15" s="92"/>
      <c r="F15" s="92"/>
      <c r="G15" s="92"/>
      <c r="H15" s="92"/>
      <c r="I15" s="92"/>
      <c r="J15" s="32"/>
    </row>
    <row r="16" spans="2:10" x14ac:dyDescent="0.35">
      <c r="B16" s="31"/>
      <c r="C16" s="93" t="s">
        <v>52</v>
      </c>
      <c r="D16" s="93"/>
      <c r="E16" s="93"/>
      <c r="F16" s="93"/>
      <c r="G16" s="93"/>
      <c r="H16" s="93"/>
      <c r="I16" s="93"/>
      <c r="J16" s="32"/>
    </row>
    <row r="17" spans="2:10" x14ac:dyDescent="0.35">
      <c r="B17" s="31"/>
      <c r="C17" s="79"/>
      <c r="D17" s="79"/>
      <c r="E17" s="79"/>
      <c r="F17" s="79"/>
      <c r="G17" s="79"/>
      <c r="H17" s="79"/>
      <c r="I17" s="79"/>
      <c r="J17" s="32"/>
    </row>
    <row r="18" spans="2:10" ht="15" customHeight="1" x14ac:dyDescent="0.35">
      <c r="B18" s="31"/>
      <c r="C18" s="94" t="s">
        <v>102</v>
      </c>
      <c r="D18" s="94"/>
      <c r="E18" s="94"/>
      <c r="F18" s="94"/>
      <c r="G18" s="94"/>
      <c r="H18" s="94"/>
      <c r="I18" s="94"/>
      <c r="J18" s="32"/>
    </row>
    <row r="19" spans="2:10" x14ac:dyDescent="0.35">
      <c r="B19" s="31"/>
      <c r="C19" s="94"/>
      <c r="D19" s="94"/>
      <c r="E19" s="94"/>
      <c r="F19" s="94"/>
      <c r="G19" s="94"/>
      <c r="H19" s="94"/>
      <c r="I19" s="94"/>
      <c r="J19" s="32"/>
    </row>
    <row r="20" spans="2:10" x14ac:dyDescent="0.35">
      <c r="B20" s="31"/>
      <c r="C20" s="79"/>
      <c r="D20" s="79"/>
      <c r="E20" s="79"/>
      <c r="F20" s="79"/>
      <c r="G20" s="79"/>
      <c r="H20" s="79"/>
      <c r="I20" s="79"/>
      <c r="J20" s="32"/>
    </row>
    <row r="21" spans="2:10" ht="15.6" thickBot="1" x14ac:dyDescent="0.4">
      <c r="B21" s="31"/>
      <c r="C21" s="78"/>
      <c r="D21" s="78">
        <v>2010</v>
      </c>
      <c r="E21" s="78">
        <v>2011</v>
      </c>
      <c r="F21" s="78">
        <v>2012</v>
      </c>
      <c r="G21" s="78">
        <v>2013</v>
      </c>
      <c r="H21" s="78">
        <v>2014</v>
      </c>
      <c r="I21" s="78">
        <v>2015</v>
      </c>
      <c r="J21" s="32"/>
    </row>
    <row r="22" spans="2:10" ht="15.6" thickBot="1" x14ac:dyDescent="0.4">
      <c r="B22" s="31"/>
      <c r="C22" s="81" t="s">
        <v>49</v>
      </c>
      <c r="D22" s="75">
        <v>7142352.8699999992</v>
      </c>
      <c r="E22" s="75">
        <v>10845401.57</v>
      </c>
      <c r="F22" s="75">
        <v>8340158.6399999997</v>
      </c>
      <c r="G22" s="75">
        <v>8260671.3599999994</v>
      </c>
      <c r="H22" s="75">
        <v>11131981.378581259</v>
      </c>
      <c r="I22" s="75">
        <v>12363607.262881199</v>
      </c>
      <c r="J22" s="32"/>
    </row>
    <row r="23" spans="2:10" ht="15.6" thickBot="1" x14ac:dyDescent="0.4">
      <c r="B23" s="31"/>
      <c r="C23" s="81" t="s">
        <v>50</v>
      </c>
      <c r="D23" s="75">
        <v>3002877</v>
      </c>
      <c r="E23" s="75">
        <v>651916</v>
      </c>
      <c r="F23" s="75">
        <v>364727</v>
      </c>
      <c r="G23" s="76">
        <v>0</v>
      </c>
      <c r="H23" s="76">
        <v>0</v>
      </c>
      <c r="I23" s="76">
        <v>0</v>
      </c>
      <c r="J23" s="32"/>
    </row>
    <row r="24" spans="2:10" ht="15.6" thickBot="1" x14ac:dyDescent="0.4">
      <c r="B24" s="31"/>
      <c r="C24" s="80" t="s">
        <v>100</v>
      </c>
      <c r="D24" s="82">
        <f>D22+D23</f>
        <v>10145229.869999999</v>
      </c>
      <c r="E24" s="82">
        <f t="shared" ref="E24:I24" si="0">E22+E23</f>
        <v>11497317.57</v>
      </c>
      <c r="F24" s="82">
        <f t="shared" si="0"/>
        <v>8704885.6400000006</v>
      </c>
      <c r="G24" s="82">
        <f t="shared" si="0"/>
        <v>8260671.3599999994</v>
      </c>
      <c r="H24" s="82">
        <f t="shared" si="0"/>
        <v>11131981.378581259</v>
      </c>
      <c r="I24" s="82">
        <f t="shared" si="0"/>
        <v>12363607.262881199</v>
      </c>
      <c r="J24" s="32"/>
    </row>
    <row r="25" spans="2:10" ht="15.6" thickBot="1" x14ac:dyDescent="0.4">
      <c r="B25" s="34"/>
      <c r="C25" s="68"/>
      <c r="D25" s="38"/>
      <c r="E25" s="38"/>
      <c r="F25" s="38"/>
      <c r="G25" s="38"/>
      <c r="H25" s="38"/>
      <c r="I25" s="38"/>
      <c r="J25" s="35"/>
    </row>
    <row r="26" spans="2:10" ht="15.6" thickBot="1" x14ac:dyDescent="0.4"/>
    <row r="27" spans="2:10" x14ac:dyDescent="0.35">
      <c r="B27" s="28"/>
      <c r="C27" s="37"/>
      <c r="D27" s="29"/>
      <c r="E27" s="29"/>
      <c r="F27" s="29"/>
      <c r="G27" s="29"/>
      <c r="H27" s="29"/>
      <c r="I27" s="29"/>
      <c r="J27" s="30"/>
    </row>
    <row r="28" spans="2:10" x14ac:dyDescent="0.35">
      <c r="B28" s="31"/>
      <c r="C28" s="92" t="s">
        <v>101</v>
      </c>
      <c r="D28" s="92"/>
      <c r="E28" s="92"/>
      <c r="F28" s="92"/>
      <c r="G28" s="92"/>
      <c r="H28" s="92"/>
      <c r="I28" s="92"/>
      <c r="J28" s="32"/>
    </row>
    <row r="29" spans="2:10" x14ac:dyDescent="0.35">
      <c r="B29" s="31"/>
      <c r="C29" s="93" t="s">
        <v>52</v>
      </c>
      <c r="D29" s="93"/>
      <c r="E29" s="93"/>
      <c r="F29" s="93"/>
      <c r="G29" s="93"/>
      <c r="H29" s="93"/>
      <c r="I29" s="93"/>
      <c r="J29" s="32"/>
    </row>
    <row r="30" spans="2:10" x14ac:dyDescent="0.35">
      <c r="B30" s="31"/>
      <c r="C30" s="81"/>
      <c r="D30" s="81"/>
      <c r="E30" s="81"/>
      <c r="F30" s="81"/>
      <c r="G30" s="81"/>
      <c r="H30" s="81"/>
      <c r="I30" s="81"/>
      <c r="J30" s="32"/>
    </row>
    <row r="31" spans="2:10" ht="15" customHeight="1" x14ac:dyDescent="0.35">
      <c r="B31" s="31"/>
      <c r="C31" s="94" t="s">
        <v>103</v>
      </c>
      <c r="D31" s="94"/>
      <c r="E31" s="94"/>
      <c r="F31" s="94"/>
      <c r="G31" s="94"/>
      <c r="H31" s="94"/>
      <c r="I31" s="94"/>
      <c r="J31" s="32"/>
    </row>
    <row r="32" spans="2:10" x14ac:dyDescent="0.35">
      <c r="B32" s="31"/>
      <c r="C32" s="94"/>
      <c r="D32" s="94"/>
      <c r="E32" s="94"/>
      <c r="F32" s="94"/>
      <c r="G32" s="94"/>
      <c r="H32" s="94"/>
      <c r="I32" s="94"/>
      <c r="J32" s="32"/>
    </row>
    <row r="33" spans="2:10" x14ac:dyDescent="0.35">
      <c r="B33" s="31"/>
      <c r="C33" s="81"/>
      <c r="D33" s="81"/>
      <c r="E33" s="81"/>
      <c r="F33" s="81"/>
      <c r="G33" s="81"/>
      <c r="H33" s="81"/>
      <c r="I33" s="81"/>
      <c r="J33" s="32"/>
    </row>
    <row r="34" spans="2:10" ht="15.6" thickBot="1" x14ac:dyDescent="0.4">
      <c r="B34" s="31"/>
      <c r="C34" s="80"/>
      <c r="D34" s="80">
        <v>2010</v>
      </c>
      <c r="E34" s="80">
        <v>2011</v>
      </c>
      <c r="F34" s="80">
        <v>2012</v>
      </c>
      <c r="G34" s="80">
        <v>2013</v>
      </c>
      <c r="H34" s="80">
        <v>2014</v>
      </c>
      <c r="I34" s="80">
        <v>2015</v>
      </c>
      <c r="J34" s="32"/>
    </row>
    <row r="35" spans="2:10" ht="15.6" thickBot="1" x14ac:dyDescent="0.4">
      <c r="B35" s="31"/>
      <c r="C35" s="81" t="s">
        <v>49</v>
      </c>
      <c r="D35" s="75">
        <v>3277719.92</v>
      </c>
      <c r="E35" s="75">
        <v>5774989.5700000003</v>
      </c>
      <c r="F35" s="75">
        <v>3750074.7</v>
      </c>
      <c r="G35" s="75">
        <v>4093556.2199999997</v>
      </c>
      <c r="H35" s="75">
        <v>5899662.200693503</v>
      </c>
      <c r="I35" s="75">
        <v>3663165.6824060627</v>
      </c>
      <c r="J35" s="32"/>
    </row>
    <row r="36" spans="2:10" ht="15.6" thickBot="1" x14ac:dyDescent="0.4">
      <c r="B36" s="31"/>
      <c r="C36" s="81" t="s">
        <v>50</v>
      </c>
      <c r="D36" s="75">
        <v>1906744</v>
      </c>
      <c r="E36" s="75">
        <v>886023</v>
      </c>
      <c r="F36" s="75">
        <v>1303339</v>
      </c>
      <c r="G36" s="75">
        <v>1636184</v>
      </c>
      <c r="H36" s="75">
        <v>1145321</v>
      </c>
      <c r="I36" s="76">
        <v>0</v>
      </c>
      <c r="J36" s="32"/>
    </row>
    <row r="37" spans="2:10" ht="15.6" thickBot="1" x14ac:dyDescent="0.4">
      <c r="B37" s="31"/>
      <c r="C37" s="80" t="s">
        <v>100</v>
      </c>
      <c r="D37" s="82">
        <f>D35+D36</f>
        <v>5184463.92</v>
      </c>
      <c r="E37" s="82">
        <f t="shared" ref="E37" si="1">E35+E36</f>
        <v>6661012.5700000003</v>
      </c>
      <c r="F37" s="82">
        <f t="shared" ref="F37" si="2">F35+F36</f>
        <v>5053413.7</v>
      </c>
      <c r="G37" s="82">
        <f t="shared" ref="G37" si="3">G35+G36</f>
        <v>5729740.2199999997</v>
      </c>
      <c r="H37" s="82">
        <f t="shared" ref="H37" si="4">H35+H36</f>
        <v>7044983.200693503</v>
      </c>
      <c r="I37" s="82">
        <f t="shared" ref="I37" si="5">I35+I36</f>
        <v>3663165.6824060627</v>
      </c>
      <c r="J37" s="32"/>
    </row>
    <row r="38" spans="2:10" ht="15.6" thickBot="1" x14ac:dyDescent="0.4">
      <c r="B38" s="34"/>
      <c r="C38" s="68"/>
      <c r="D38" s="38"/>
      <c r="E38" s="38"/>
      <c r="F38" s="38"/>
      <c r="G38" s="38"/>
      <c r="H38" s="38"/>
      <c r="I38" s="38"/>
      <c r="J38" s="35"/>
    </row>
    <row r="39" spans="2:10" ht="15.6" thickBot="1" x14ac:dyDescent="0.4"/>
    <row r="40" spans="2:10" x14ac:dyDescent="0.35">
      <c r="B40" s="28"/>
      <c r="C40" s="37"/>
      <c r="D40" s="29"/>
      <c r="E40" s="29"/>
      <c r="F40" s="29"/>
      <c r="G40" s="29"/>
      <c r="H40" s="29"/>
      <c r="I40" s="29"/>
      <c r="J40" s="30"/>
    </row>
    <row r="41" spans="2:10" x14ac:dyDescent="0.35">
      <c r="B41" s="31"/>
      <c r="C41" s="97" t="s">
        <v>121</v>
      </c>
      <c r="D41" s="97"/>
      <c r="E41" s="97"/>
      <c r="F41" s="97"/>
      <c r="G41" s="97"/>
      <c r="H41" s="97"/>
      <c r="I41" s="97"/>
      <c r="J41" s="32"/>
    </row>
    <row r="42" spans="2:10" x14ac:dyDescent="0.35">
      <c r="B42" s="31"/>
      <c r="C42" s="98" t="s">
        <v>52</v>
      </c>
      <c r="D42" s="98"/>
      <c r="E42" s="98"/>
      <c r="F42" s="98"/>
      <c r="G42" s="98"/>
      <c r="H42" s="98"/>
      <c r="I42" s="98"/>
      <c r="J42" s="32"/>
    </row>
    <row r="43" spans="2:10" x14ac:dyDescent="0.35">
      <c r="B43" s="31"/>
      <c r="C43" s="88"/>
      <c r="D43" s="88"/>
      <c r="E43" s="88"/>
      <c r="F43" s="88"/>
      <c r="G43" s="88"/>
      <c r="H43" s="88"/>
      <c r="I43" s="88"/>
      <c r="J43" s="32"/>
    </row>
    <row r="44" spans="2:10" x14ac:dyDescent="0.35">
      <c r="B44" s="31"/>
      <c r="C44" s="94" t="s">
        <v>122</v>
      </c>
      <c r="D44" s="94"/>
      <c r="E44" s="94"/>
      <c r="F44" s="94"/>
      <c r="G44" s="94"/>
      <c r="H44" s="94"/>
      <c r="I44" s="94"/>
      <c r="J44" s="32"/>
    </row>
    <row r="45" spans="2:10" x14ac:dyDescent="0.35">
      <c r="B45" s="31"/>
      <c r="C45" s="94"/>
      <c r="D45" s="94"/>
      <c r="E45" s="94"/>
      <c r="F45" s="94"/>
      <c r="G45" s="94"/>
      <c r="H45" s="94"/>
      <c r="I45" s="94"/>
      <c r="J45" s="32"/>
    </row>
    <row r="46" spans="2:10" x14ac:dyDescent="0.35">
      <c r="B46" s="31"/>
      <c r="C46" s="87"/>
      <c r="D46" s="87"/>
      <c r="E46" s="87"/>
      <c r="F46" s="87"/>
      <c r="G46" s="87"/>
      <c r="H46" s="87"/>
      <c r="I46" s="87"/>
      <c r="J46" s="32"/>
    </row>
    <row r="47" spans="2:10" x14ac:dyDescent="0.35">
      <c r="B47" s="31"/>
      <c r="C47" s="85"/>
      <c r="D47" s="92" t="s">
        <v>6</v>
      </c>
      <c r="E47" s="92"/>
      <c r="F47" s="92" t="s">
        <v>117</v>
      </c>
      <c r="G47" s="92"/>
      <c r="H47" s="92" t="s">
        <v>100</v>
      </c>
      <c r="I47" s="87"/>
      <c r="J47" s="32"/>
    </row>
    <row r="48" spans="2:10" ht="15.6" thickBot="1" x14ac:dyDescent="0.4">
      <c r="B48" s="31"/>
      <c r="C48" s="85" t="s">
        <v>118</v>
      </c>
      <c r="D48" s="85" t="s">
        <v>119</v>
      </c>
      <c r="E48" s="85" t="s">
        <v>120</v>
      </c>
      <c r="F48" s="85" t="s">
        <v>119</v>
      </c>
      <c r="G48" s="85" t="s">
        <v>120</v>
      </c>
      <c r="H48" s="96"/>
      <c r="I48" s="87"/>
      <c r="J48" s="32"/>
    </row>
    <row r="49" spans="2:10" ht="15.6" thickBot="1" x14ac:dyDescent="0.4">
      <c r="B49" s="31"/>
      <c r="C49" s="86">
        <v>2010</v>
      </c>
      <c r="D49" s="75">
        <f>7142352.87+D23</f>
        <v>10145229.870000001</v>
      </c>
      <c r="E49" s="75">
        <v>0</v>
      </c>
      <c r="F49" s="75">
        <f>3277719.92+D36</f>
        <v>5184463.92</v>
      </c>
      <c r="G49" s="75">
        <v>0</v>
      </c>
      <c r="H49" s="82">
        <f>SUM(D49:G49)</f>
        <v>15329693.790000001</v>
      </c>
      <c r="I49" s="87"/>
      <c r="J49" s="32"/>
    </row>
    <row r="50" spans="2:10" ht="15.6" thickBot="1" x14ac:dyDescent="0.4">
      <c r="B50" s="31"/>
      <c r="C50" s="86">
        <v>2011</v>
      </c>
      <c r="D50" s="75">
        <f>10845401.57+E23</f>
        <v>11497317.57</v>
      </c>
      <c r="E50" s="75">
        <v>0</v>
      </c>
      <c r="F50" s="75">
        <f>5774989.57+E36</f>
        <v>6661012.5700000003</v>
      </c>
      <c r="G50" s="75">
        <v>0</v>
      </c>
      <c r="H50" s="82">
        <f t="shared" ref="H50:H54" si="6">SUM(D50:G50)</f>
        <v>18158330.140000001</v>
      </c>
      <c r="I50" s="87"/>
      <c r="J50" s="32"/>
    </row>
    <row r="51" spans="2:10" ht="15.6" thickBot="1" x14ac:dyDescent="0.4">
      <c r="B51" s="31"/>
      <c r="C51" s="86">
        <v>2012</v>
      </c>
      <c r="D51" s="75">
        <f>8340158.64+F23</f>
        <v>8704885.6400000006</v>
      </c>
      <c r="E51" s="75">
        <v>0</v>
      </c>
      <c r="F51" s="75">
        <f>3750074.7+F36</f>
        <v>5053413.7</v>
      </c>
      <c r="G51" s="75">
        <v>0</v>
      </c>
      <c r="H51" s="82">
        <f t="shared" si="6"/>
        <v>13758299.34</v>
      </c>
      <c r="I51" s="87"/>
      <c r="J51" s="32"/>
    </row>
    <row r="52" spans="2:10" ht="15.6" thickBot="1" x14ac:dyDescent="0.4">
      <c r="B52" s="31"/>
      <c r="C52" s="86">
        <v>2013</v>
      </c>
      <c r="D52" s="75">
        <f>8230782.36+G23</f>
        <v>8230782.3600000003</v>
      </c>
      <c r="E52" s="75">
        <v>29889</v>
      </c>
      <c r="F52" s="75">
        <f>4064125.22+G36</f>
        <v>5700309.2200000007</v>
      </c>
      <c r="G52" s="75">
        <v>29431</v>
      </c>
      <c r="H52" s="82">
        <f t="shared" si="6"/>
        <v>13990411.580000002</v>
      </c>
      <c r="I52" s="87"/>
      <c r="J52" s="32"/>
    </row>
    <row r="53" spans="2:10" ht="15.6" thickBot="1" x14ac:dyDescent="0.4">
      <c r="B53" s="31"/>
      <c r="C53" s="86">
        <v>2014</v>
      </c>
      <c r="D53" s="75">
        <f>9104669.68+H23</f>
        <v>9104669.6799999997</v>
      </c>
      <c r="E53" s="75">
        <v>2027311.6985812606</v>
      </c>
      <c r="F53" s="75">
        <f>2693539.09+H36</f>
        <v>3838860.09</v>
      </c>
      <c r="G53" s="75">
        <v>3206123.1106935036</v>
      </c>
      <c r="H53" s="82">
        <f t="shared" si="6"/>
        <v>18176964.579274762</v>
      </c>
      <c r="I53" s="87"/>
      <c r="J53" s="32"/>
    </row>
    <row r="54" spans="2:10" ht="15.6" thickBot="1" x14ac:dyDescent="0.4">
      <c r="B54" s="31"/>
      <c r="C54" s="86">
        <v>2015</v>
      </c>
      <c r="D54" s="75">
        <f>7315511.2628812+I23</f>
        <v>7315511.2628811998</v>
      </c>
      <c r="E54" s="75">
        <v>5048096</v>
      </c>
      <c r="F54" s="75">
        <f>809458.682406063+I36</f>
        <v>809458.68240606296</v>
      </c>
      <c r="G54" s="75">
        <v>2853707</v>
      </c>
      <c r="H54" s="82">
        <f t="shared" si="6"/>
        <v>16026772.945287263</v>
      </c>
      <c r="I54" s="87"/>
      <c r="J54" s="32"/>
    </row>
    <row r="55" spans="2:10" ht="15.6" thickBot="1" x14ac:dyDescent="0.4">
      <c r="B55" s="31"/>
      <c r="C55" s="85" t="s">
        <v>100</v>
      </c>
      <c r="D55" s="82">
        <f>SUM(D49:D54)</f>
        <v>54998396.382881202</v>
      </c>
      <c r="E55" s="82">
        <f t="shared" ref="E55:H55" si="7">SUM(E49:E54)</f>
        <v>7105296.6985812606</v>
      </c>
      <c r="F55" s="82">
        <f t="shared" si="7"/>
        <v>27247518.182406068</v>
      </c>
      <c r="G55" s="82">
        <f t="shared" si="7"/>
        <v>6089261.1106935032</v>
      </c>
      <c r="H55" s="82">
        <f t="shared" si="7"/>
        <v>95440472.37456201</v>
      </c>
      <c r="I55" s="87"/>
      <c r="J55" s="32"/>
    </row>
    <row r="56" spans="2:10" x14ac:dyDescent="0.35">
      <c r="B56" s="31"/>
      <c r="C56" s="87"/>
      <c r="D56" s="87"/>
      <c r="E56" s="87"/>
      <c r="F56" s="87"/>
      <c r="G56" s="87"/>
      <c r="H56" s="87"/>
      <c r="I56" s="87"/>
      <c r="J56" s="32"/>
    </row>
    <row r="57" spans="2:10" ht="15.6" thickBot="1" x14ac:dyDescent="0.4">
      <c r="B57" s="34"/>
      <c r="C57" s="68"/>
      <c r="D57" s="68"/>
      <c r="E57" s="68"/>
      <c r="F57" s="68"/>
      <c r="G57" s="68"/>
      <c r="H57" s="68"/>
      <c r="I57" s="68"/>
      <c r="J57" s="35"/>
    </row>
  </sheetData>
  <mergeCells count="15">
    <mergeCell ref="H47:H48"/>
    <mergeCell ref="C41:I41"/>
    <mergeCell ref="D47:E47"/>
    <mergeCell ref="F47:G47"/>
    <mergeCell ref="C42:I42"/>
    <mergeCell ref="C44:I45"/>
    <mergeCell ref="C28:I28"/>
    <mergeCell ref="C29:I29"/>
    <mergeCell ref="C31:I32"/>
    <mergeCell ref="C18:I19"/>
    <mergeCell ref="C3:I3"/>
    <mergeCell ref="C4:I4"/>
    <mergeCell ref="C6:I7"/>
    <mergeCell ref="C15:I15"/>
    <mergeCell ref="C16:I1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/>
  </sheetViews>
  <sheetFormatPr defaultColWidth="8.88671875" defaultRowHeight="15" x14ac:dyDescent="0.35"/>
  <cols>
    <col min="1" max="2" width="2.6640625" style="6" customWidth="1"/>
    <col min="3" max="3" width="24.44140625" style="6" bestFit="1" customWidth="1"/>
    <col min="4" max="10" width="8.88671875" style="6" customWidth="1"/>
    <col min="11" max="11" width="2.6640625" style="6" customWidth="1"/>
    <col min="12" max="16384" width="8.88671875" style="6"/>
  </cols>
  <sheetData>
    <row r="1" spans="2:14" ht="15.6" thickBot="1" x14ac:dyDescent="0.4"/>
    <row r="2" spans="2:14" x14ac:dyDescent="0.35">
      <c r="B2" s="28"/>
      <c r="C2" s="37"/>
      <c r="D2" s="29"/>
      <c r="E2" s="29"/>
      <c r="F2" s="29"/>
      <c r="G2" s="29"/>
      <c r="H2" s="29"/>
      <c r="I2" s="29"/>
      <c r="J2" s="29"/>
      <c r="K2" s="30"/>
    </row>
    <row r="3" spans="2:14" x14ac:dyDescent="0.35">
      <c r="B3" s="31"/>
      <c r="C3" s="92" t="s">
        <v>55</v>
      </c>
      <c r="D3" s="92"/>
      <c r="E3" s="92"/>
      <c r="F3" s="92"/>
      <c r="G3" s="92"/>
      <c r="H3" s="92"/>
      <c r="I3" s="92"/>
      <c r="J3" s="92"/>
      <c r="K3" s="32"/>
    </row>
    <row r="4" spans="2:14" x14ac:dyDescent="0.35">
      <c r="B4" s="31"/>
      <c r="C4" s="93" t="s">
        <v>37</v>
      </c>
      <c r="D4" s="93"/>
      <c r="E4" s="93"/>
      <c r="F4" s="93"/>
      <c r="G4" s="93"/>
      <c r="H4" s="93"/>
      <c r="I4" s="93"/>
      <c r="J4" s="93"/>
      <c r="K4" s="32"/>
    </row>
    <row r="5" spans="2:14" x14ac:dyDescent="0.35">
      <c r="B5" s="31"/>
      <c r="C5" s="73"/>
      <c r="D5" s="73"/>
      <c r="E5" s="73"/>
      <c r="F5" s="73"/>
      <c r="G5" s="73"/>
      <c r="H5" s="73"/>
      <c r="I5" s="73"/>
      <c r="J5" s="73"/>
      <c r="K5" s="32"/>
    </row>
    <row r="6" spans="2:14" ht="15" customHeight="1" x14ac:dyDescent="0.35">
      <c r="B6" s="31"/>
      <c r="C6" s="94" t="s">
        <v>85</v>
      </c>
      <c r="D6" s="94"/>
      <c r="E6" s="94"/>
      <c r="F6" s="94"/>
      <c r="G6" s="94"/>
      <c r="H6" s="94"/>
      <c r="I6" s="94"/>
      <c r="J6" s="94"/>
      <c r="K6" s="32"/>
    </row>
    <row r="7" spans="2:14" x14ac:dyDescent="0.35">
      <c r="B7" s="31"/>
      <c r="C7" s="94"/>
      <c r="D7" s="94"/>
      <c r="E7" s="94"/>
      <c r="F7" s="94"/>
      <c r="G7" s="94"/>
      <c r="H7" s="94"/>
      <c r="I7" s="94"/>
      <c r="J7" s="94"/>
      <c r="K7" s="32"/>
    </row>
    <row r="8" spans="2:14" x14ac:dyDescent="0.35">
      <c r="B8" s="31"/>
      <c r="C8" s="73"/>
      <c r="D8" s="73"/>
      <c r="E8" s="73"/>
      <c r="F8" s="73"/>
      <c r="G8" s="73"/>
      <c r="H8" s="73"/>
      <c r="I8" s="73"/>
      <c r="J8" s="73"/>
      <c r="K8" s="32"/>
    </row>
    <row r="9" spans="2:14" ht="15.6" thickBot="1" x14ac:dyDescent="0.4">
      <c r="B9" s="31"/>
      <c r="C9" s="72" t="s">
        <v>3</v>
      </c>
      <c r="D9" s="72">
        <v>2009</v>
      </c>
      <c r="E9" s="72">
        <v>2010</v>
      </c>
      <c r="F9" s="72">
        <v>2011</v>
      </c>
      <c r="G9" s="72">
        <v>2012</v>
      </c>
      <c r="H9" s="72">
        <v>2013</v>
      </c>
      <c r="I9" s="72">
        <v>2014</v>
      </c>
      <c r="J9" s="72">
        <v>2015</v>
      </c>
      <c r="K9" s="32"/>
    </row>
    <row r="10" spans="2:14" ht="15.6" thickBot="1" x14ac:dyDescent="0.4">
      <c r="B10" s="31"/>
      <c r="C10" s="73" t="s">
        <v>5</v>
      </c>
      <c r="D10" s="10">
        <v>0.13368498640062224</v>
      </c>
      <c r="E10" s="10">
        <v>0.13746600105616386</v>
      </c>
      <c r="F10" s="10">
        <v>0.14024150135213234</v>
      </c>
      <c r="G10" s="10">
        <v>0.15741576092497847</v>
      </c>
      <c r="H10" s="10">
        <v>0.15692668341145269</v>
      </c>
      <c r="I10" s="10">
        <v>0.1705066706649799</v>
      </c>
      <c r="J10" s="10">
        <v>0.16227844353227691</v>
      </c>
      <c r="K10" s="32"/>
    </row>
    <row r="11" spans="2:14" ht="15.6" thickBot="1" x14ac:dyDescent="0.4">
      <c r="B11" s="31"/>
      <c r="C11" s="73" t="s">
        <v>6</v>
      </c>
      <c r="D11" s="10">
        <v>0.54302316444648868</v>
      </c>
      <c r="E11" s="10">
        <v>0.54474316567258485</v>
      </c>
      <c r="F11" s="10">
        <v>0.52597655308224855</v>
      </c>
      <c r="G11" s="10">
        <v>0.4711188512908247</v>
      </c>
      <c r="H11" s="10">
        <v>0.47258807716163992</v>
      </c>
      <c r="I11" s="10">
        <v>0.44788569442866938</v>
      </c>
      <c r="J11" s="10">
        <v>0.42851932320426728</v>
      </c>
      <c r="K11" s="32"/>
    </row>
    <row r="12" spans="2:14" ht="15.6" thickBot="1" x14ac:dyDescent="0.4">
      <c r="B12" s="31"/>
      <c r="C12" s="73" t="s">
        <v>7</v>
      </c>
      <c r="D12" s="10">
        <v>7.7489737796592503E-2</v>
      </c>
      <c r="E12" s="10">
        <v>7.7664532648859794E-2</v>
      </c>
      <c r="F12" s="10">
        <v>7.8349638270965E-2</v>
      </c>
      <c r="G12" s="10">
        <v>7.9200753578303196E-2</v>
      </c>
      <c r="H12" s="10">
        <v>7.8625347884758418E-2</v>
      </c>
      <c r="I12" s="10">
        <v>8.2822742616580777E-2</v>
      </c>
      <c r="J12" s="10">
        <v>8.3993101392897035E-2</v>
      </c>
      <c r="K12" s="32"/>
    </row>
    <row r="13" spans="2:14" ht="15.6" thickBot="1" x14ac:dyDescent="0.4">
      <c r="B13" s="31"/>
      <c r="C13" s="73" t="s">
        <v>8</v>
      </c>
      <c r="D13" s="10">
        <v>1.1921342229722338E-2</v>
      </c>
      <c r="E13" s="10">
        <v>1.3452996240469244E-2</v>
      </c>
      <c r="F13" s="10">
        <v>1.6144832965982518E-2</v>
      </c>
      <c r="G13" s="10">
        <v>2.0215837374390151E-2</v>
      </c>
      <c r="H13" s="10">
        <v>2.3236271796431448E-2</v>
      </c>
      <c r="I13" s="10">
        <v>2.8417365184522706E-2</v>
      </c>
      <c r="J13" s="10">
        <v>3.4450761040998611E-2</v>
      </c>
      <c r="K13" s="32"/>
    </row>
    <row r="14" spans="2:14" ht="15.6" thickBot="1" x14ac:dyDescent="0.4">
      <c r="B14" s="31"/>
      <c r="C14" s="73" t="s">
        <v>9</v>
      </c>
      <c r="D14" s="10">
        <v>9.3915744499740911E-2</v>
      </c>
      <c r="E14" s="10">
        <v>8.4121361469086248E-2</v>
      </c>
      <c r="F14" s="10">
        <v>7.1968267777802838E-2</v>
      </c>
      <c r="G14" s="10">
        <v>7.0531897336769345E-2</v>
      </c>
      <c r="H14" s="10">
        <v>6.720939677031583E-2</v>
      </c>
      <c r="I14" s="10">
        <v>7.435510418998309E-2</v>
      </c>
      <c r="J14" s="10">
        <v>8.3165874050723634E-2</v>
      </c>
      <c r="K14" s="32"/>
    </row>
    <row r="15" spans="2:14" ht="15.6" thickBot="1" x14ac:dyDescent="0.4">
      <c r="B15" s="70"/>
      <c r="C15" s="73" t="s">
        <v>10</v>
      </c>
      <c r="D15" s="10">
        <v>3.0422017423565383E-2</v>
      </c>
      <c r="E15" s="10">
        <v>3.1174775520621794E-2</v>
      </c>
      <c r="F15" s="10">
        <v>4.0752917402566834E-2</v>
      </c>
      <c r="G15" s="10">
        <v>3.7732511209084989E-2</v>
      </c>
      <c r="H15" s="10">
        <v>3.5714956751285852E-2</v>
      </c>
      <c r="I15" s="10">
        <v>3.7046910609510757E-2</v>
      </c>
      <c r="J15" s="10">
        <v>3.9643132191313185E-2</v>
      </c>
      <c r="K15" s="71"/>
      <c r="L15" s="69"/>
      <c r="M15" s="69"/>
      <c r="N15" s="69"/>
    </row>
    <row r="16" spans="2:14" ht="15.6" thickBot="1" x14ac:dyDescent="0.4">
      <c r="B16" s="31"/>
      <c r="C16" s="73" t="s">
        <v>11</v>
      </c>
      <c r="D16" s="10">
        <v>9.5687065266985394E-2</v>
      </c>
      <c r="E16" s="10">
        <v>9.7523219413604381E-2</v>
      </c>
      <c r="F16" s="10">
        <v>0.11285907686481308</v>
      </c>
      <c r="G16" s="10">
        <v>0.14906483198495782</v>
      </c>
      <c r="H16" s="10">
        <v>0.15109231391760874</v>
      </c>
      <c r="I16" s="10">
        <v>0.14300568958032309</v>
      </c>
      <c r="J16" s="10">
        <v>0.15038995350301107</v>
      </c>
      <c r="K16" s="32"/>
    </row>
    <row r="17" spans="2:11" ht="15.6" thickBot="1" x14ac:dyDescent="0.4">
      <c r="B17" s="31"/>
      <c r="C17" s="73" t="s">
        <v>12</v>
      </c>
      <c r="D17" s="10">
        <v>1.3855941936282343E-2</v>
      </c>
      <c r="E17" s="10">
        <v>1.3853947978609607E-2</v>
      </c>
      <c r="F17" s="10">
        <v>1.3707212283489083E-2</v>
      </c>
      <c r="G17" s="10">
        <v>1.4719556300691567E-2</v>
      </c>
      <c r="H17" s="10">
        <v>1.4606952306507472E-2</v>
      </c>
      <c r="I17" s="10">
        <v>1.5959822725430374E-2</v>
      </c>
      <c r="J17" s="10">
        <v>1.7559411084511898E-2</v>
      </c>
      <c r="K17" s="32"/>
    </row>
    <row r="18" spans="2:11" ht="15.6" thickBot="1" x14ac:dyDescent="0.4">
      <c r="B18" s="34"/>
      <c r="C18" s="68"/>
      <c r="D18" s="38"/>
      <c r="E18" s="38"/>
      <c r="F18" s="38"/>
      <c r="G18" s="38"/>
      <c r="H18" s="38"/>
      <c r="I18" s="38"/>
      <c r="J18" s="38"/>
      <c r="K18" s="35"/>
    </row>
  </sheetData>
  <mergeCells count="3">
    <mergeCell ref="C3:J3"/>
    <mergeCell ref="C4:J4"/>
    <mergeCell ref="C6:J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/>
  </sheetViews>
  <sheetFormatPr defaultColWidth="8.88671875" defaultRowHeight="15" x14ac:dyDescent="0.35"/>
  <cols>
    <col min="1" max="2" width="2.6640625" style="6" customWidth="1"/>
    <col min="3" max="3" width="24.5546875" style="6" customWidth="1"/>
    <col min="4" max="4" width="12" style="6" bestFit="1" customWidth="1"/>
    <col min="5" max="11" width="8.88671875" style="6"/>
    <col min="12" max="12" width="2.6640625" style="6" customWidth="1"/>
    <col min="13" max="16384" width="8.88671875" style="6"/>
  </cols>
  <sheetData>
    <row r="1" spans="2:16" ht="15.6" thickBot="1" x14ac:dyDescent="0.4">
      <c r="C1" s="8"/>
    </row>
    <row r="2" spans="2:16" x14ac:dyDescent="0.35">
      <c r="B2" s="28"/>
      <c r="C2" s="37"/>
      <c r="D2" s="29"/>
      <c r="E2" s="29"/>
      <c r="F2" s="29"/>
      <c r="G2" s="29"/>
      <c r="H2" s="29"/>
      <c r="I2" s="29"/>
      <c r="J2" s="29"/>
      <c r="K2" s="29"/>
      <c r="L2" s="30"/>
    </row>
    <row r="3" spans="2:16" x14ac:dyDescent="0.35">
      <c r="B3" s="31"/>
      <c r="C3" s="95" t="s">
        <v>79</v>
      </c>
      <c r="D3" s="95"/>
      <c r="E3" s="95"/>
      <c r="F3" s="95"/>
      <c r="G3" s="95"/>
      <c r="H3" s="95"/>
      <c r="I3" s="95"/>
      <c r="J3" s="95"/>
      <c r="K3" s="95"/>
      <c r="L3" s="32"/>
    </row>
    <row r="4" spans="2:16" x14ac:dyDescent="0.35">
      <c r="B4" s="31"/>
      <c r="C4" s="94" t="s">
        <v>37</v>
      </c>
      <c r="D4" s="94"/>
      <c r="E4" s="94"/>
      <c r="F4" s="94"/>
      <c r="G4" s="94"/>
      <c r="H4" s="94"/>
      <c r="I4" s="94"/>
      <c r="J4" s="94"/>
      <c r="K4" s="94"/>
      <c r="L4" s="32"/>
    </row>
    <row r="5" spans="2:16" x14ac:dyDescent="0.35">
      <c r="B5" s="31"/>
      <c r="C5" s="73"/>
      <c r="D5" s="73"/>
      <c r="E5" s="73"/>
      <c r="F5" s="73"/>
      <c r="G5" s="73"/>
      <c r="H5" s="73"/>
      <c r="I5" s="73"/>
      <c r="J5" s="73"/>
      <c r="K5" s="73"/>
      <c r="L5" s="32"/>
    </row>
    <row r="6" spans="2:16" x14ac:dyDescent="0.35">
      <c r="B6" s="31"/>
      <c r="C6" s="94" t="s">
        <v>80</v>
      </c>
      <c r="D6" s="94"/>
      <c r="E6" s="94"/>
      <c r="F6" s="94"/>
      <c r="G6" s="94"/>
      <c r="H6" s="94"/>
      <c r="I6" s="94"/>
      <c r="J6" s="94"/>
      <c r="K6" s="94"/>
      <c r="L6" s="32"/>
    </row>
    <row r="7" spans="2:16" x14ac:dyDescent="0.35">
      <c r="B7" s="31"/>
      <c r="C7" s="94"/>
      <c r="D7" s="94"/>
      <c r="E7" s="94"/>
      <c r="F7" s="94"/>
      <c r="G7" s="94"/>
      <c r="H7" s="94"/>
      <c r="I7" s="94"/>
      <c r="J7" s="94"/>
      <c r="K7" s="94"/>
      <c r="L7" s="32"/>
    </row>
    <row r="8" spans="2:16" x14ac:dyDescent="0.35">
      <c r="B8" s="31"/>
      <c r="C8" s="73"/>
      <c r="D8" s="73"/>
      <c r="E8" s="73"/>
      <c r="F8" s="73"/>
      <c r="G8" s="73"/>
      <c r="H8" s="73"/>
      <c r="I8" s="73"/>
      <c r="J8" s="73"/>
      <c r="K8" s="73"/>
      <c r="L8" s="32"/>
    </row>
    <row r="9" spans="2:16" ht="15.6" thickBot="1" x14ac:dyDescent="0.4">
      <c r="B9" s="31"/>
      <c r="C9" s="72" t="s">
        <v>3</v>
      </c>
      <c r="D9" s="72" t="s">
        <v>15</v>
      </c>
      <c r="E9" s="72">
        <v>2009</v>
      </c>
      <c r="F9" s="72">
        <v>2010</v>
      </c>
      <c r="G9" s="72">
        <v>2011</v>
      </c>
      <c r="H9" s="72">
        <v>2012</v>
      </c>
      <c r="I9" s="72">
        <v>2013</v>
      </c>
      <c r="J9" s="72">
        <v>2014</v>
      </c>
      <c r="K9" s="72">
        <v>2015</v>
      </c>
      <c r="L9" s="32"/>
      <c r="M9" s="9"/>
      <c r="N9" s="9"/>
      <c r="O9" s="9"/>
      <c r="P9" s="9"/>
    </row>
    <row r="10" spans="2:16" ht="15.6" thickBot="1" x14ac:dyDescent="0.4">
      <c r="B10" s="31"/>
      <c r="C10" s="73" t="s">
        <v>5</v>
      </c>
      <c r="D10" s="73" t="s">
        <v>16</v>
      </c>
      <c r="E10" s="10">
        <v>1.0989935670549421E-2</v>
      </c>
      <c r="F10" s="10">
        <v>1.9598806478716719E-2</v>
      </c>
      <c r="G10" s="10">
        <v>2.924253827791411E-2</v>
      </c>
      <c r="H10" s="10">
        <v>6.1969060505781159E-2</v>
      </c>
      <c r="I10" s="10">
        <v>0.1148997403601635</v>
      </c>
      <c r="J10" s="10">
        <v>0.15962872094218961</v>
      </c>
      <c r="K10" s="10">
        <v>0.19340201185365369</v>
      </c>
      <c r="L10" s="32"/>
      <c r="M10" s="11"/>
      <c r="N10" s="11"/>
      <c r="O10" s="11"/>
      <c r="P10" s="11"/>
    </row>
    <row r="11" spans="2:16" ht="15.6" thickBot="1" x14ac:dyDescent="0.4">
      <c r="B11" s="31"/>
      <c r="C11" s="73" t="s">
        <v>5</v>
      </c>
      <c r="D11" s="73" t="s">
        <v>17</v>
      </c>
      <c r="E11" s="10">
        <v>2.9355021398641346E-3</v>
      </c>
      <c r="F11" s="10">
        <v>5.8019263361489505E-3</v>
      </c>
      <c r="G11" s="10">
        <v>1.3805409765472735E-2</v>
      </c>
      <c r="H11" s="10">
        <v>2.1150550052918424E-2</v>
      </c>
      <c r="I11" s="10">
        <v>2.6978212171184238E-2</v>
      </c>
      <c r="J11" s="10">
        <v>2.8500572719917683E-2</v>
      </c>
      <c r="K11" s="10">
        <v>2.9958042108781124E-2</v>
      </c>
      <c r="L11" s="32"/>
      <c r="M11" s="11"/>
      <c r="N11" s="11"/>
      <c r="O11" s="11"/>
      <c r="P11" s="11"/>
    </row>
    <row r="12" spans="2:16" ht="15.6" thickBot="1" x14ac:dyDescent="0.4">
      <c r="B12" s="31"/>
      <c r="C12" s="73" t="s">
        <v>5</v>
      </c>
      <c r="D12" s="73" t="s">
        <v>18</v>
      </c>
      <c r="E12" s="10">
        <v>0.98607348513170034</v>
      </c>
      <c r="F12" s="10">
        <v>0.9745955352166904</v>
      </c>
      <c r="G12" s="10">
        <v>0.95572772730152433</v>
      </c>
      <c r="H12" s="10">
        <v>0.91441394182752334</v>
      </c>
      <c r="I12" s="10">
        <v>0.8113766784826355</v>
      </c>
      <c r="J12" s="10">
        <v>0.71358853667591871</v>
      </c>
      <c r="K12" s="10">
        <v>0.59225433603482469</v>
      </c>
      <c r="L12" s="32"/>
      <c r="M12" s="11"/>
      <c r="N12" s="11"/>
      <c r="O12" s="11"/>
      <c r="P12" s="11"/>
    </row>
    <row r="13" spans="2:16" ht="15.6" thickBot="1" x14ac:dyDescent="0.4">
      <c r="B13" s="31"/>
      <c r="C13" s="73" t="s">
        <v>5</v>
      </c>
      <c r="D13" s="73" t="s">
        <v>19</v>
      </c>
      <c r="E13" s="10">
        <v>1.0770578860677528E-6</v>
      </c>
      <c r="F13" s="10">
        <v>3.7319684439077779E-6</v>
      </c>
      <c r="G13" s="10">
        <v>1.224324655088813E-3</v>
      </c>
      <c r="H13" s="10">
        <v>2.4664476137770432E-3</v>
      </c>
      <c r="I13" s="10">
        <v>4.6745368986016819E-2</v>
      </c>
      <c r="J13" s="10">
        <v>9.8282169661973909E-2</v>
      </c>
      <c r="K13" s="10">
        <v>0.18438561000274051</v>
      </c>
      <c r="L13" s="32"/>
      <c r="M13" s="11"/>
      <c r="N13" s="11"/>
      <c r="O13" s="11"/>
      <c r="P13" s="11"/>
    </row>
    <row r="14" spans="2:16" ht="15.6" thickBot="1" x14ac:dyDescent="0.4">
      <c r="B14" s="31"/>
      <c r="C14" s="73" t="s">
        <v>6</v>
      </c>
      <c r="D14" s="73" t="s">
        <v>16</v>
      </c>
      <c r="E14" s="10">
        <v>0.19674452909359519</v>
      </c>
      <c r="F14" s="10">
        <v>0.29449905828111606</v>
      </c>
      <c r="G14" s="10">
        <v>0.39029443161006833</v>
      </c>
      <c r="H14" s="10">
        <v>0.48884253675512901</v>
      </c>
      <c r="I14" s="10">
        <v>0.55845515060883644</v>
      </c>
      <c r="J14" s="10">
        <v>0.59923090181546945</v>
      </c>
      <c r="K14" s="10">
        <v>0.61188301735599082</v>
      </c>
      <c r="L14" s="32"/>
      <c r="M14" s="11"/>
      <c r="N14" s="11"/>
      <c r="O14" s="11"/>
      <c r="P14" s="11"/>
    </row>
    <row r="15" spans="2:16" ht="15.6" thickBot="1" x14ac:dyDescent="0.4">
      <c r="B15" s="31"/>
      <c r="C15" s="73" t="s">
        <v>6</v>
      </c>
      <c r="D15" s="73" t="s">
        <v>17</v>
      </c>
      <c r="E15" s="10">
        <v>1.7638836117912429E-4</v>
      </c>
      <c r="F15" s="10">
        <v>3.8460351476821088E-4</v>
      </c>
      <c r="G15" s="10">
        <v>1.7414826262309076E-3</v>
      </c>
      <c r="H15" s="10">
        <v>1.9653312182072603E-2</v>
      </c>
      <c r="I15" s="10">
        <v>6.7919580522136896E-2</v>
      </c>
      <c r="J15" s="10">
        <v>0.13050539438728553</v>
      </c>
      <c r="K15" s="10">
        <v>0.16840178497075117</v>
      </c>
      <c r="L15" s="32"/>
      <c r="M15" s="11"/>
      <c r="N15" s="11"/>
      <c r="O15" s="11"/>
      <c r="P15" s="11"/>
    </row>
    <row r="16" spans="2:16" ht="15.6" thickBot="1" x14ac:dyDescent="0.4">
      <c r="B16" s="31"/>
      <c r="C16" s="73" t="s">
        <v>6</v>
      </c>
      <c r="D16" s="73" t="s">
        <v>18</v>
      </c>
      <c r="E16" s="10">
        <v>0.80019002763880387</v>
      </c>
      <c r="F16" s="10">
        <v>0.70222529534662603</v>
      </c>
      <c r="G16" s="10">
        <v>0.60219312346064569</v>
      </c>
      <c r="H16" s="10">
        <v>0.48045085888940553</v>
      </c>
      <c r="I16" s="10">
        <v>0.341891537513139</v>
      </c>
      <c r="J16" s="10">
        <v>0.20906994338053889</v>
      </c>
      <c r="K16" s="10">
        <v>0.11316456594731364</v>
      </c>
      <c r="L16" s="32"/>
      <c r="M16" s="11"/>
      <c r="N16" s="11"/>
      <c r="O16" s="11"/>
      <c r="P16" s="11"/>
    </row>
    <row r="17" spans="2:16" ht="15.6" thickBot="1" x14ac:dyDescent="0.4">
      <c r="B17" s="31"/>
      <c r="C17" s="73" t="s">
        <v>6</v>
      </c>
      <c r="D17" s="73" t="s">
        <v>19</v>
      </c>
      <c r="E17" s="10">
        <v>2.8890549064217379E-3</v>
      </c>
      <c r="F17" s="10">
        <v>2.891042857489656E-3</v>
      </c>
      <c r="G17" s="10">
        <v>5.7709623030550525E-3</v>
      </c>
      <c r="H17" s="10">
        <v>1.1053292173393068E-2</v>
      </c>
      <c r="I17" s="10">
        <v>3.17337313558878E-2</v>
      </c>
      <c r="J17" s="10">
        <v>6.1193760416706273E-2</v>
      </c>
      <c r="K17" s="10">
        <v>0.10655063172594452</v>
      </c>
      <c r="L17" s="32"/>
      <c r="M17" s="11"/>
      <c r="N17" s="11"/>
      <c r="O17" s="11"/>
      <c r="P17" s="11"/>
    </row>
    <row r="18" spans="2:16" ht="15.6" thickBot="1" x14ac:dyDescent="0.4">
      <c r="B18" s="31"/>
      <c r="C18" s="73" t="s">
        <v>7</v>
      </c>
      <c r="D18" s="73" t="s">
        <v>16</v>
      </c>
      <c r="E18" s="10">
        <v>5.3380066095444871E-2</v>
      </c>
      <c r="F18" s="10">
        <v>0.1088182472245558</v>
      </c>
      <c r="G18" s="10">
        <v>0.16655133426450441</v>
      </c>
      <c r="H18" s="10">
        <v>0.21851098147405518</v>
      </c>
      <c r="I18" s="10">
        <v>0.25910142902538069</v>
      </c>
      <c r="J18" s="10">
        <v>0.28834237101246579</v>
      </c>
      <c r="K18" s="10">
        <v>0.30180731568155433</v>
      </c>
      <c r="L18" s="32"/>
      <c r="M18" s="11"/>
      <c r="N18" s="11"/>
      <c r="O18" s="11"/>
      <c r="P18" s="11"/>
    </row>
    <row r="19" spans="2:16" ht="15.6" thickBot="1" x14ac:dyDescent="0.4">
      <c r="B19" s="31"/>
      <c r="C19" s="73" t="s">
        <v>7</v>
      </c>
      <c r="D19" s="73" t="s">
        <v>17</v>
      </c>
      <c r="E19" s="10">
        <v>9.4502604476940971E-4</v>
      </c>
      <c r="F19" s="10">
        <v>1.8923966446098772E-3</v>
      </c>
      <c r="G19" s="10">
        <v>9.0953492443832488E-3</v>
      </c>
      <c r="H19" s="10">
        <v>1.5064593618329368E-2</v>
      </c>
      <c r="I19" s="10">
        <v>5.8802227969079066E-2</v>
      </c>
      <c r="J19" s="10">
        <v>6.8503574845939469E-2</v>
      </c>
      <c r="K19" s="10">
        <v>8.385747365925679E-2</v>
      </c>
      <c r="L19" s="32"/>
      <c r="M19" s="11"/>
      <c r="N19" s="11"/>
      <c r="O19" s="11"/>
      <c r="P19" s="11"/>
    </row>
    <row r="20" spans="2:16" ht="15.6" thickBot="1" x14ac:dyDescent="0.4">
      <c r="B20" s="31"/>
      <c r="C20" s="73" t="s">
        <v>7</v>
      </c>
      <c r="D20" s="73" t="s">
        <v>18</v>
      </c>
      <c r="E20" s="10">
        <v>0.94567282603116953</v>
      </c>
      <c r="F20" s="10">
        <v>0.88928002041203202</v>
      </c>
      <c r="G20" s="10">
        <v>0.82246345988168035</v>
      </c>
      <c r="H20" s="10">
        <v>0.76281017982593302</v>
      </c>
      <c r="I20" s="10">
        <v>0.64994400387345885</v>
      </c>
      <c r="J20" s="10">
        <v>0.57512689088219093</v>
      </c>
      <c r="K20" s="10">
        <v>0.46812565304838855</v>
      </c>
      <c r="L20" s="32"/>
      <c r="M20" s="11"/>
      <c r="N20" s="11"/>
      <c r="O20" s="11"/>
      <c r="P20" s="11"/>
    </row>
    <row r="21" spans="2:16" ht="15.6" thickBot="1" x14ac:dyDescent="0.4">
      <c r="B21" s="31"/>
      <c r="C21" s="73" t="s">
        <v>7</v>
      </c>
      <c r="D21" s="73" t="s">
        <v>19</v>
      </c>
      <c r="E21" s="10">
        <v>2.0818286160574612E-6</v>
      </c>
      <c r="F21" s="10">
        <v>9.3357188023288475E-6</v>
      </c>
      <c r="G21" s="10">
        <v>1.8898566094320262E-3</v>
      </c>
      <c r="H21" s="10">
        <v>3.6142450816823929E-3</v>
      </c>
      <c r="I21" s="10">
        <v>3.215233913208114E-2</v>
      </c>
      <c r="J21" s="10">
        <v>6.8027163259403667E-2</v>
      </c>
      <c r="K21" s="10">
        <v>0.14620955761080034</v>
      </c>
      <c r="L21" s="32"/>
      <c r="M21" s="11"/>
      <c r="N21" s="11"/>
      <c r="O21" s="11"/>
      <c r="P21" s="11"/>
    </row>
    <row r="22" spans="2:16" ht="15.6" thickBot="1" x14ac:dyDescent="0.4">
      <c r="B22" s="31"/>
      <c r="C22" s="73" t="s">
        <v>8</v>
      </c>
      <c r="D22" s="73" t="s">
        <v>20</v>
      </c>
      <c r="E22" s="10">
        <v>0.73390169374616898</v>
      </c>
      <c r="F22" s="10">
        <v>0.72979688582164715</v>
      </c>
      <c r="G22" s="10">
        <v>0.72526055294245217</v>
      </c>
      <c r="H22" s="10">
        <v>0.72161503392688398</v>
      </c>
      <c r="I22" s="10">
        <v>0.71490384418882891</v>
      </c>
      <c r="J22" s="10">
        <v>0.70183655848485482</v>
      </c>
      <c r="K22" s="10">
        <v>0.6990911444401644</v>
      </c>
      <c r="L22" s="32"/>
      <c r="M22" s="11"/>
      <c r="N22" s="11"/>
      <c r="O22" s="11"/>
      <c r="P22" s="11"/>
    </row>
    <row r="23" spans="2:16" ht="15.6" thickBot="1" x14ac:dyDescent="0.4">
      <c r="B23" s="31"/>
      <c r="C23" s="73" t="s">
        <v>8</v>
      </c>
      <c r="D23" s="73" t="s">
        <v>21</v>
      </c>
      <c r="E23" s="10">
        <v>0.26609830625383102</v>
      </c>
      <c r="F23" s="10">
        <v>0.27020311417835285</v>
      </c>
      <c r="G23" s="10">
        <v>0.27473944705754783</v>
      </c>
      <c r="H23" s="10">
        <v>0.27838496607311602</v>
      </c>
      <c r="I23" s="10">
        <v>0.28509615581117115</v>
      </c>
      <c r="J23" s="10">
        <v>0.29816344151514518</v>
      </c>
      <c r="K23" s="10">
        <v>0.30090885555983549</v>
      </c>
      <c r="L23" s="32"/>
      <c r="M23" s="11"/>
      <c r="N23" s="11"/>
      <c r="O23" s="11"/>
      <c r="P23" s="11"/>
    </row>
    <row r="24" spans="2:16" ht="15.6" thickBot="1" x14ac:dyDescent="0.4">
      <c r="B24" s="31"/>
      <c r="C24" s="73" t="s">
        <v>9</v>
      </c>
      <c r="D24" s="73" t="s">
        <v>16</v>
      </c>
      <c r="E24" s="10">
        <v>0.2189759598869726</v>
      </c>
      <c r="F24" s="10">
        <v>0.36807904330969593</v>
      </c>
      <c r="G24" s="10">
        <v>0.48780798521292479</v>
      </c>
      <c r="H24" s="10">
        <v>0.61055733659806888</v>
      </c>
      <c r="I24" s="10">
        <v>0.64395207400805321</v>
      </c>
      <c r="J24" s="10">
        <v>0.60843016558648</v>
      </c>
      <c r="K24" s="10">
        <v>0.55252370868187772</v>
      </c>
      <c r="L24" s="32"/>
      <c r="M24" s="11"/>
      <c r="N24" s="11"/>
      <c r="O24" s="11"/>
      <c r="P24" s="11"/>
    </row>
    <row r="25" spans="2:16" ht="15.6" thickBot="1" x14ac:dyDescent="0.4">
      <c r="B25" s="31"/>
      <c r="C25" s="73" t="s">
        <v>9</v>
      </c>
      <c r="D25" s="73" t="s">
        <v>17</v>
      </c>
      <c r="E25" s="10">
        <v>9.5569568672936814E-4</v>
      </c>
      <c r="F25" s="10">
        <v>1.6176419962408426E-3</v>
      </c>
      <c r="G25" s="10">
        <v>2.9442606987503872E-3</v>
      </c>
      <c r="H25" s="10">
        <v>2.8661511381067855E-2</v>
      </c>
      <c r="I25" s="10">
        <v>9.4355586509643527E-2</v>
      </c>
      <c r="J25" s="10">
        <v>0.17105086007650608</v>
      </c>
      <c r="K25" s="10">
        <v>0.20976536366877704</v>
      </c>
      <c r="L25" s="32"/>
      <c r="M25" s="11"/>
      <c r="N25" s="11"/>
      <c r="O25" s="11"/>
      <c r="P25" s="11"/>
    </row>
    <row r="26" spans="2:16" ht="15.6" thickBot="1" x14ac:dyDescent="0.4">
      <c r="B26" s="31"/>
      <c r="C26" s="73" t="s">
        <v>9</v>
      </c>
      <c r="D26" s="73" t="s">
        <v>18</v>
      </c>
      <c r="E26" s="10">
        <v>0.77593217673707016</v>
      </c>
      <c r="F26" s="10">
        <v>0.62615404782037409</v>
      </c>
      <c r="G26" s="10">
        <v>0.50150988366878224</v>
      </c>
      <c r="H26" s="10">
        <v>0.3460056188800526</v>
      </c>
      <c r="I26" s="10">
        <v>0.21987002269174513</v>
      </c>
      <c r="J26" s="10">
        <v>0.13140919139758978</v>
      </c>
      <c r="K26" s="10">
        <v>6.4032289418088945E-2</v>
      </c>
      <c r="L26" s="32"/>
      <c r="M26" s="11"/>
      <c r="N26" s="11"/>
      <c r="O26" s="11"/>
      <c r="P26" s="11"/>
    </row>
    <row r="27" spans="2:16" ht="15.6" thickBot="1" x14ac:dyDescent="0.4">
      <c r="B27" s="31"/>
      <c r="C27" s="73" t="s">
        <v>9</v>
      </c>
      <c r="D27" s="73" t="s">
        <v>19</v>
      </c>
      <c r="E27" s="10">
        <v>4.1361676892278758E-3</v>
      </c>
      <c r="F27" s="10">
        <v>4.1492668736892099E-3</v>
      </c>
      <c r="G27" s="10">
        <v>7.7378704195425778E-3</v>
      </c>
      <c r="H27" s="10">
        <v>1.4775533140810723E-2</v>
      </c>
      <c r="I27" s="10">
        <v>4.182231679055802E-2</v>
      </c>
      <c r="J27" s="10">
        <v>8.9109782939424065E-2</v>
      </c>
      <c r="K27" s="10">
        <v>0.17367863823125632</v>
      </c>
      <c r="L27" s="32"/>
      <c r="M27" s="11"/>
      <c r="N27" s="11"/>
      <c r="O27" s="11"/>
      <c r="P27" s="11"/>
    </row>
    <row r="28" spans="2:16" ht="15.6" thickBot="1" x14ac:dyDescent="0.4">
      <c r="B28" s="31"/>
      <c r="C28" s="73" t="s">
        <v>10</v>
      </c>
      <c r="D28" s="73" t="s">
        <v>16</v>
      </c>
      <c r="E28" s="10">
        <v>3.9912704354307015E-2</v>
      </c>
      <c r="F28" s="10">
        <v>4.5876260135126648E-2</v>
      </c>
      <c r="G28" s="10">
        <v>0.11403300200699401</v>
      </c>
      <c r="H28" s="10">
        <v>0.18227179723157594</v>
      </c>
      <c r="I28" s="10">
        <v>0.23361105455697356</v>
      </c>
      <c r="J28" s="10">
        <v>0.25885794258603922</v>
      </c>
      <c r="K28" s="10">
        <v>0.24294285599285187</v>
      </c>
      <c r="L28" s="32"/>
      <c r="M28" s="11"/>
      <c r="N28" s="11"/>
      <c r="O28" s="11"/>
      <c r="P28" s="11"/>
    </row>
    <row r="29" spans="2:16" ht="15.6" thickBot="1" x14ac:dyDescent="0.4">
      <c r="B29" s="31"/>
      <c r="C29" s="73" t="s">
        <v>10</v>
      </c>
      <c r="D29" s="73" t="s">
        <v>17</v>
      </c>
      <c r="E29" s="10">
        <v>0.56282012548510196</v>
      </c>
      <c r="F29" s="10">
        <v>0.25708080599575267</v>
      </c>
      <c r="G29" s="10">
        <v>0.14088145497698581</v>
      </c>
      <c r="H29" s="10">
        <v>0.26112589065328351</v>
      </c>
      <c r="I29" s="10">
        <v>0.4038060544351928</v>
      </c>
      <c r="J29" s="10">
        <v>0.43782710378566403</v>
      </c>
      <c r="K29" s="10">
        <v>0.4189150968448791</v>
      </c>
      <c r="L29" s="32"/>
      <c r="M29" s="11"/>
      <c r="N29" s="11"/>
      <c r="O29" s="11"/>
      <c r="P29" s="11"/>
    </row>
    <row r="30" spans="2:16" ht="15.6" thickBot="1" x14ac:dyDescent="0.4">
      <c r="B30" s="31"/>
      <c r="C30" s="73" t="s">
        <v>10</v>
      </c>
      <c r="D30" s="73" t="s">
        <v>18</v>
      </c>
      <c r="E30" s="10">
        <v>0.39725646063730902</v>
      </c>
      <c r="F30" s="10">
        <v>0.69699300327677349</v>
      </c>
      <c r="G30" s="10">
        <v>0.73487301079182166</v>
      </c>
      <c r="H30" s="10">
        <v>0.5231624409606026</v>
      </c>
      <c r="I30" s="10">
        <v>0.29728916626568697</v>
      </c>
      <c r="J30" s="10">
        <v>0.19463183225830941</v>
      </c>
      <c r="K30" s="10">
        <v>0.1484118540000012</v>
      </c>
      <c r="L30" s="32"/>
      <c r="M30" s="11"/>
      <c r="N30" s="11"/>
      <c r="O30" s="11"/>
      <c r="P30" s="11"/>
    </row>
    <row r="31" spans="2:16" ht="15.6" thickBot="1" x14ac:dyDescent="0.4">
      <c r="B31" s="31"/>
      <c r="C31" s="73" t="s">
        <v>10</v>
      </c>
      <c r="D31" s="73" t="s">
        <v>19</v>
      </c>
      <c r="E31" s="10">
        <v>1.0709523282054119E-5</v>
      </c>
      <c r="F31" s="10">
        <v>4.9930592347157074E-5</v>
      </c>
      <c r="G31" s="10">
        <v>1.0212532224198489E-2</v>
      </c>
      <c r="H31" s="10">
        <v>3.3439871154537837E-2</v>
      </c>
      <c r="I31" s="10">
        <v>6.5293724742146786E-2</v>
      </c>
      <c r="J31" s="10">
        <v>0.10868312136998738</v>
      </c>
      <c r="K31" s="10">
        <v>0.1897301931622678</v>
      </c>
      <c r="L31" s="32"/>
      <c r="M31" s="11"/>
      <c r="N31" s="11"/>
      <c r="O31" s="11"/>
      <c r="P31" s="11"/>
    </row>
    <row r="32" spans="2:16" ht="15.6" thickBot="1" x14ac:dyDescent="0.4">
      <c r="B32" s="31"/>
      <c r="C32" s="73" t="s">
        <v>11</v>
      </c>
      <c r="D32" s="73" t="s">
        <v>16</v>
      </c>
      <c r="E32" s="10">
        <v>0.18127603930342315</v>
      </c>
      <c r="F32" s="10">
        <v>0.17098770113309467</v>
      </c>
      <c r="G32" s="10">
        <v>0.18653100987604332</v>
      </c>
      <c r="H32" s="10">
        <v>0.21998697219046578</v>
      </c>
      <c r="I32" s="10">
        <v>0.24182097706463518</v>
      </c>
      <c r="J32" s="10">
        <v>0.24382192084405918</v>
      </c>
      <c r="K32" s="10">
        <v>0.23403217176664576</v>
      </c>
      <c r="L32" s="32"/>
      <c r="M32" s="11"/>
      <c r="N32" s="11"/>
      <c r="O32" s="11"/>
      <c r="P32" s="11"/>
    </row>
    <row r="33" spans="2:16" ht="15.6" thickBot="1" x14ac:dyDescent="0.4">
      <c r="B33" s="31"/>
      <c r="C33" s="73" t="s">
        <v>11</v>
      </c>
      <c r="D33" s="73" t="s">
        <v>17</v>
      </c>
      <c r="E33" s="10">
        <v>0.53370861360478938</v>
      </c>
      <c r="F33" s="10">
        <v>0.35790247883388543</v>
      </c>
      <c r="G33" s="10">
        <v>0.21503454033112951</v>
      </c>
      <c r="H33" s="10">
        <v>0.14841576004762688</v>
      </c>
      <c r="I33" s="10">
        <v>0.19026528378291185</v>
      </c>
      <c r="J33" s="10">
        <v>0.23275101261454337</v>
      </c>
      <c r="K33" s="10">
        <v>0.25235529588206274</v>
      </c>
      <c r="L33" s="32"/>
      <c r="M33" s="11"/>
      <c r="N33" s="11"/>
      <c r="O33" s="11"/>
      <c r="P33" s="11"/>
    </row>
    <row r="34" spans="2:16" ht="15.6" thickBot="1" x14ac:dyDescent="0.4">
      <c r="B34" s="31"/>
      <c r="C34" s="73" t="s">
        <v>11</v>
      </c>
      <c r="D34" s="73" t="s">
        <v>18</v>
      </c>
      <c r="E34" s="10">
        <v>0.28499536722220858</v>
      </c>
      <c r="F34" s="10">
        <v>0.47103743755322242</v>
      </c>
      <c r="G34" s="10">
        <v>0.58854120654463982</v>
      </c>
      <c r="H34" s="10">
        <v>0.59914025543164695</v>
      </c>
      <c r="I34" s="10">
        <v>0.50254678224227667</v>
      </c>
      <c r="J34" s="10">
        <v>0.41023521699360022</v>
      </c>
      <c r="K34" s="10">
        <v>0.32323808911799273</v>
      </c>
      <c r="L34" s="32"/>
      <c r="M34" s="11"/>
      <c r="N34" s="11"/>
      <c r="O34" s="11"/>
      <c r="P34" s="11"/>
    </row>
    <row r="35" spans="2:16" ht="15.6" thickBot="1" x14ac:dyDescent="0.4">
      <c r="B35" s="31"/>
      <c r="C35" s="73" t="s">
        <v>11</v>
      </c>
      <c r="D35" s="73" t="s">
        <v>19</v>
      </c>
      <c r="E35" s="10">
        <v>1.9979869578913115E-5</v>
      </c>
      <c r="F35" s="10">
        <v>7.2382479797718319E-5</v>
      </c>
      <c r="G35" s="10">
        <v>9.8932432481872463E-3</v>
      </c>
      <c r="H35" s="10">
        <v>3.245701233026034E-2</v>
      </c>
      <c r="I35" s="10">
        <v>6.5366956910176119E-2</v>
      </c>
      <c r="J35" s="10">
        <v>0.11319184954779719</v>
      </c>
      <c r="K35" s="10">
        <v>0.19037444323329866</v>
      </c>
      <c r="L35" s="32"/>
      <c r="M35" s="11"/>
      <c r="N35" s="11"/>
      <c r="O35" s="11"/>
      <c r="P35" s="11"/>
    </row>
    <row r="36" spans="2:16" ht="15.6" thickBot="1" x14ac:dyDescent="0.4">
      <c r="B36" s="31"/>
      <c r="C36" s="73" t="s">
        <v>12</v>
      </c>
      <c r="D36" s="73" t="s">
        <v>16</v>
      </c>
      <c r="E36" s="10">
        <v>5.1599924494479921E-2</v>
      </c>
      <c r="F36" s="10">
        <v>9.4688105605336692E-2</v>
      </c>
      <c r="G36" s="10">
        <v>0.1349511861216689</v>
      </c>
      <c r="H36" s="10">
        <v>0.1783496080790157</v>
      </c>
      <c r="I36" s="10">
        <v>0.21434891907098513</v>
      </c>
      <c r="J36" s="10">
        <v>0.23344205978358701</v>
      </c>
      <c r="K36" s="10">
        <v>0.23948283196065606</v>
      </c>
      <c r="L36" s="32"/>
      <c r="M36" s="11"/>
      <c r="N36" s="11"/>
      <c r="O36" s="11"/>
      <c r="P36" s="11"/>
    </row>
    <row r="37" spans="2:16" ht="15.6" thickBot="1" x14ac:dyDescent="0.4">
      <c r="B37" s="31"/>
      <c r="C37" s="73" t="s">
        <v>12</v>
      </c>
      <c r="D37" s="73" t="s">
        <v>17</v>
      </c>
      <c r="E37" s="10">
        <v>1.9152277590072462E-3</v>
      </c>
      <c r="F37" s="10">
        <v>4.6114266498576929E-3</v>
      </c>
      <c r="G37" s="10">
        <v>9.3180127952851386E-3</v>
      </c>
      <c r="H37" s="10">
        <v>1.5658415961667449E-2</v>
      </c>
      <c r="I37" s="10">
        <v>5.8355239319471119E-2</v>
      </c>
      <c r="J37" s="10">
        <v>6.175323616521957E-2</v>
      </c>
      <c r="K37" s="10">
        <v>4.7629240665089501E-2</v>
      </c>
      <c r="L37" s="32"/>
      <c r="M37" s="11"/>
      <c r="N37" s="11"/>
      <c r="O37" s="11"/>
      <c r="P37" s="11"/>
    </row>
    <row r="38" spans="2:16" ht="15.6" thickBot="1" x14ac:dyDescent="0.4">
      <c r="B38" s="31"/>
      <c r="C38" s="73" t="s">
        <v>12</v>
      </c>
      <c r="D38" s="73" t="s">
        <v>18</v>
      </c>
      <c r="E38" s="10">
        <v>0.94648484774651287</v>
      </c>
      <c r="F38" s="10">
        <v>0.9007004677448055</v>
      </c>
      <c r="G38" s="10">
        <v>0.855730801083046</v>
      </c>
      <c r="H38" s="10">
        <v>0.80599197595931682</v>
      </c>
      <c r="I38" s="10">
        <v>0.72678643047636438</v>
      </c>
      <c r="J38" s="10">
        <v>0.6834688863732189</v>
      </c>
      <c r="K38" s="10">
        <v>0.68107776009622067</v>
      </c>
      <c r="L38" s="32"/>
      <c r="M38" s="11"/>
      <c r="N38" s="11"/>
      <c r="O38" s="11"/>
      <c r="P38" s="11"/>
    </row>
    <row r="39" spans="2:16" ht="15.6" thickBot="1" x14ac:dyDescent="0.4">
      <c r="B39" s="31"/>
      <c r="C39" s="73" t="s">
        <v>12</v>
      </c>
      <c r="D39" s="73" t="s">
        <v>19</v>
      </c>
      <c r="E39" s="10">
        <v>0</v>
      </c>
      <c r="F39" s="10">
        <v>0</v>
      </c>
      <c r="G39" s="10">
        <v>0</v>
      </c>
      <c r="H39" s="10">
        <v>0</v>
      </c>
      <c r="I39" s="10">
        <v>5.0941113317943664E-4</v>
      </c>
      <c r="J39" s="10">
        <v>2.1335817677974513E-2</v>
      </c>
      <c r="K39" s="10">
        <v>3.1810167278033673E-2</v>
      </c>
      <c r="L39" s="32"/>
      <c r="M39" s="11"/>
      <c r="N39" s="11"/>
      <c r="O39" s="11"/>
      <c r="P39" s="11"/>
    </row>
    <row r="40" spans="2:16" ht="15.6" thickBot="1" x14ac:dyDescent="0.4"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5"/>
    </row>
  </sheetData>
  <mergeCells count="3">
    <mergeCell ref="C3:K3"/>
    <mergeCell ref="C4:K4"/>
    <mergeCell ref="C6:K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workbookViewId="0"/>
  </sheetViews>
  <sheetFormatPr defaultColWidth="8.88671875" defaultRowHeight="15" x14ac:dyDescent="0.35"/>
  <cols>
    <col min="1" max="2" width="2.6640625" style="6" customWidth="1"/>
    <col min="3" max="3" width="24.33203125" style="6" customWidth="1"/>
    <col min="4" max="4" width="12" style="6" bestFit="1" customWidth="1"/>
    <col min="5" max="11" width="8.88671875" style="6"/>
    <col min="12" max="12" width="2.6640625" style="6" customWidth="1"/>
    <col min="13" max="16384" width="8.88671875" style="6"/>
  </cols>
  <sheetData>
    <row r="1" spans="2:16" ht="15.6" thickBot="1" x14ac:dyDescent="0.4">
      <c r="C1" s="8"/>
    </row>
    <row r="2" spans="2:16" x14ac:dyDescent="0.35">
      <c r="B2" s="28"/>
      <c r="C2" s="37"/>
      <c r="D2" s="29"/>
      <c r="E2" s="29"/>
      <c r="F2" s="29"/>
      <c r="G2" s="29"/>
      <c r="H2" s="29"/>
      <c r="I2" s="29"/>
      <c r="J2" s="29"/>
      <c r="K2" s="29"/>
      <c r="L2" s="30"/>
    </row>
    <row r="3" spans="2:16" x14ac:dyDescent="0.35">
      <c r="B3" s="31"/>
      <c r="C3" s="92" t="s">
        <v>81</v>
      </c>
      <c r="D3" s="92"/>
      <c r="E3" s="92"/>
      <c r="F3" s="92"/>
      <c r="G3" s="92"/>
      <c r="H3" s="92"/>
      <c r="I3" s="92"/>
      <c r="J3" s="92"/>
      <c r="K3" s="92"/>
      <c r="L3" s="32"/>
    </row>
    <row r="4" spans="2:16" x14ac:dyDescent="0.35">
      <c r="B4" s="31"/>
      <c r="C4" s="93" t="s">
        <v>37</v>
      </c>
      <c r="D4" s="93"/>
      <c r="E4" s="93"/>
      <c r="F4" s="93"/>
      <c r="G4" s="93"/>
      <c r="H4" s="93"/>
      <c r="I4" s="93"/>
      <c r="J4" s="93"/>
      <c r="K4" s="93"/>
      <c r="L4" s="32"/>
    </row>
    <row r="5" spans="2:16" x14ac:dyDescent="0.35">
      <c r="B5" s="31"/>
      <c r="C5" s="73"/>
      <c r="D5" s="73"/>
      <c r="E5" s="73"/>
      <c r="F5" s="73"/>
      <c r="G5" s="73"/>
      <c r="H5" s="73"/>
      <c r="I5" s="73"/>
      <c r="J5" s="73"/>
      <c r="K5" s="73"/>
      <c r="L5" s="32"/>
    </row>
    <row r="6" spans="2:16" x14ac:dyDescent="0.35">
      <c r="B6" s="31"/>
      <c r="C6" s="94" t="s">
        <v>82</v>
      </c>
      <c r="D6" s="94"/>
      <c r="E6" s="94"/>
      <c r="F6" s="94"/>
      <c r="G6" s="94"/>
      <c r="H6" s="94"/>
      <c r="I6" s="94"/>
      <c r="J6" s="94"/>
      <c r="K6" s="94"/>
      <c r="L6" s="32"/>
    </row>
    <row r="7" spans="2:16" x14ac:dyDescent="0.35">
      <c r="B7" s="31"/>
      <c r="C7" s="94"/>
      <c r="D7" s="94"/>
      <c r="E7" s="94"/>
      <c r="F7" s="94"/>
      <c r="G7" s="94"/>
      <c r="H7" s="94"/>
      <c r="I7" s="94"/>
      <c r="J7" s="94"/>
      <c r="K7" s="94"/>
      <c r="L7" s="32"/>
    </row>
    <row r="8" spans="2:16" x14ac:dyDescent="0.35">
      <c r="B8" s="31"/>
      <c r="C8" s="73"/>
      <c r="D8" s="73"/>
      <c r="E8" s="73"/>
      <c r="F8" s="73"/>
      <c r="G8" s="73"/>
      <c r="H8" s="73"/>
      <c r="I8" s="73"/>
      <c r="J8" s="73"/>
      <c r="K8" s="73"/>
      <c r="L8" s="32"/>
    </row>
    <row r="9" spans="2:16" ht="15.6" thickBot="1" x14ac:dyDescent="0.4">
      <c r="B9" s="31"/>
      <c r="C9" s="72" t="s">
        <v>3</v>
      </c>
      <c r="D9" s="72" t="s">
        <v>15</v>
      </c>
      <c r="E9" s="72">
        <v>2009</v>
      </c>
      <c r="F9" s="72">
        <v>2010</v>
      </c>
      <c r="G9" s="72">
        <v>2011</v>
      </c>
      <c r="H9" s="72">
        <v>2012</v>
      </c>
      <c r="I9" s="72">
        <v>2013</v>
      </c>
      <c r="J9" s="72">
        <v>2014</v>
      </c>
      <c r="K9" s="72">
        <v>2015</v>
      </c>
      <c r="L9" s="32"/>
      <c r="M9" s="9"/>
      <c r="N9" s="9"/>
      <c r="O9" s="9"/>
      <c r="P9" s="9"/>
    </row>
    <row r="10" spans="2:16" ht="15.6" thickBot="1" x14ac:dyDescent="0.4">
      <c r="B10" s="31"/>
      <c r="C10" s="73" t="s">
        <v>5</v>
      </c>
      <c r="D10" s="73" t="s">
        <v>16</v>
      </c>
      <c r="E10" s="10">
        <v>1.0989935670549421E-2</v>
      </c>
      <c r="F10" s="10">
        <v>1.9617893023994127E-2</v>
      </c>
      <c r="G10" s="10">
        <v>2.7801223347555051E-2</v>
      </c>
      <c r="H10" s="10">
        <v>3.6008350612927974E-2</v>
      </c>
      <c r="I10" s="10">
        <v>4.3601557641903987E-2</v>
      </c>
      <c r="J10" s="10">
        <v>5.0656641889127454E-2</v>
      </c>
      <c r="K10" s="10">
        <v>5.6277674107217721E-2</v>
      </c>
      <c r="L10" s="32"/>
      <c r="M10" s="11"/>
      <c r="N10" s="11"/>
      <c r="O10" s="11"/>
      <c r="P10" s="11"/>
    </row>
    <row r="11" spans="2:16" ht="15.6" thickBot="1" x14ac:dyDescent="0.4">
      <c r="B11" s="31"/>
      <c r="C11" s="73" t="s">
        <v>5</v>
      </c>
      <c r="D11" s="73" t="s">
        <v>17</v>
      </c>
      <c r="E11" s="10">
        <v>2.9355021398641346E-3</v>
      </c>
      <c r="F11" s="10">
        <v>5.5313851813044114E-3</v>
      </c>
      <c r="G11" s="10">
        <v>5.8270546738970761E-3</v>
      </c>
      <c r="H11" s="10">
        <v>5.8523287512735863E-3</v>
      </c>
      <c r="I11" s="10">
        <v>5.872496814713306E-3</v>
      </c>
      <c r="J11" s="10">
        <v>5.9476207970373743E-3</v>
      </c>
      <c r="K11" s="10">
        <v>6.0013496422042399E-3</v>
      </c>
      <c r="L11" s="32"/>
      <c r="M11" s="11"/>
      <c r="N11" s="11"/>
      <c r="O11" s="11"/>
      <c r="P11" s="11"/>
    </row>
    <row r="12" spans="2:16" ht="15.6" thickBot="1" x14ac:dyDescent="0.4">
      <c r="B12" s="31"/>
      <c r="C12" s="73" t="s">
        <v>5</v>
      </c>
      <c r="D12" s="73" t="s">
        <v>18</v>
      </c>
      <c r="E12" s="10">
        <v>0.98607348513170034</v>
      </c>
      <c r="F12" s="10">
        <v>0.97484853763141666</v>
      </c>
      <c r="G12" s="10">
        <v>0.96636848661123997</v>
      </c>
      <c r="H12" s="10">
        <v>0.9581350211101527</v>
      </c>
      <c r="I12" s="10">
        <v>0.95052063472593751</v>
      </c>
      <c r="J12" s="10">
        <v>0.94338942124721514</v>
      </c>
      <c r="K12" s="10">
        <v>0.93771372396296149</v>
      </c>
      <c r="L12" s="32"/>
      <c r="M12" s="11"/>
      <c r="N12" s="11"/>
      <c r="O12" s="11"/>
      <c r="P12" s="11"/>
    </row>
    <row r="13" spans="2:16" ht="15.6" thickBot="1" x14ac:dyDescent="0.4">
      <c r="B13" s="31"/>
      <c r="C13" s="73" t="s">
        <v>5</v>
      </c>
      <c r="D13" s="73" t="s">
        <v>19</v>
      </c>
      <c r="E13" s="10">
        <v>1.0770578860677528E-6</v>
      </c>
      <c r="F13" s="10">
        <v>2.1841632847862122E-6</v>
      </c>
      <c r="G13" s="10">
        <v>3.2353673080006191E-6</v>
      </c>
      <c r="H13" s="10">
        <v>4.2995256456918995E-6</v>
      </c>
      <c r="I13" s="10">
        <v>5.3108174452979418E-6</v>
      </c>
      <c r="J13" s="10">
        <v>6.3160666199545787E-6</v>
      </c>
      <c r="K13" s="10">
        <v>7.2522876165840275E-6</v>
      </c>
      <c r="L13" s="32"/>
      <c r="M13" s="11"/>
      <c r="N13" s="11"/>
      <c r="O13" s="11"/>
      <c r="P13" s="11"/>
    </row>
    <row r="14" spans="2:16" ht="15.6" thickBot="1" x14ac:dyDescent="0.4">
      <c r="B14" s="31"/>
      <c r="C14" s="73" t="s">
        <v>6</v>
      </c>
      <c r="D14" s="73" t="s">
        <v>16</v>
      </c>
      <c r="E14" s="10">
        <v>0.19674452909359519</v>
      </c>
      <c r="F14" s="10">
        <v>0.29589966780661187</v>
      </c>
      <c r="G14" s="10">
        <v>0.38249918747114919</v>
      </c>
      <c r="H14" s="10">
        <v>0.44780617294513164</v>
      </c>
      <c r="I14" s="10">
        <v>0.50639101501756312</v>
      </c>
      <c r="J14" s="10">
        <v>0.551504401605318</v>
      </c>
      <c r="K14" s="10">
        <v>0.58114931131334902</v>
      </c>
      <c r="L14" s="32"/>
      <c r="M14" s="11"/>
      <c r="N14" s="11"/>
      <c r="O14" s="11"/>
      <c r="P14" s="11"/>
    </row>
    <row r="15" spans="2:16" ht="15.6" thickBot="1" x14ac:dyDescent="0.4">
      <c r="B15" s="31"/>
      <c r="C15" s="73" t="s">
        <v>6</v>
      </c>
      <c r="D15" s="73" t="s">
        <v>17</v>
      </c>
      <c r="E15" s="10">
        <v>1.7638836117912429E-4</v>
      </c>
      <c r="F15" s="10">
        <v>3.5204122299224087E-4</v>
      </c>
      <c r="G15" s="10">
        <v>4.590098756707279E-4</v>
      </c>
      <c r="H15" s="10">
        <v>4.2523390068773713E-4</v>
      </c>
      <c r="I15" s="10">
        <v>3.8159974925051861E-4</v>
      </c>
      <c r="J15" s="10">
        <v>3.4998963537365071E-4</v>
      </c>
      <c r="K15" s="10">
        <v>3.3409861533690194E-4</v>
      </c>
      <c r="L15" s="32"/>
      <c r="M15" s="11"/>
      <c r="N15" s="11"/>
      <c r="O15" s="11"/>
      <c r="P15" s="11"/>
    </row>
    <row r="16" spans="2:16" ht="15.6" thickBot="1" x14ac:dyDescent="0.4">
      <c r="B16" s="31"/>
      <c r="C16" s="73" t="s">
        <v>6</v>
      </c>
      <c r="D16" s="73" t="s">
        <v>18</v>
      </c>
      <c r="E16" s="10">
        <v>0.80019002763880387</v>
      </c>
      <c r="F16" s="10">
        <v>0.70086907141873422</v>
      </c>
      <c r="G16" s="10">
        <v>0.61417474180662979</v>
      </c>
      <c r="H16" s="10">
        <v>0.54892504392613006</v>
      </c>
      <c r="I16" s="10">
        <v>0.49042032030663257</v>
      </c>
      <c r="J16" s="10">
        <v>0.44539834383539029</v>
      </c>
      <c r="K16" s="10">
        <v>0.41586757254477763</v>
      </c>
      <c r="L16" s="32"/>
      <c r="M16" s="11"/>
      <c r="N16" s="11"/>
      <c r="O16" s="11"/>
      <c r="P16" s="11"/>
    </row>
    <row r="17" spans="2:16" ht="15.6" thickBot="1" x14ac:dyDescent="0.4">
      <c r="B17" s="31"/>
      <c r="C17" s="73" t="s">
        <v>6</v>
      </c>
      <c r="D17" s="73" t="s">
        <v>19</v>
      </c>
      <c r="E17" s="10">
        <v>2.8890549064217379E-3</v>
      </c>
      <c r="F17" s="10">
        <v>2.8792195516616111E-3</v>
      </c>
      <c r="G17" s="10">
        <v>2.86706084655021E-3</v>
      </c>
      <c r="H17" s="10">
        <v>2.8435492280506135E-3</v>
      </c>
      <c r="I17" s="10">
        <v>2.8070649265537571E-3</v>
      </c>
      <c r="J17" s="10">
        <v>2.7472649239181934E-3</v>
      </c>
      <c r="K17" s="10">
        <v>2.649017526536456E-3</v>
      </c>
      <c r="L17" s="32"/>
      <c r="M17" s="11"/>
      <c r="N17" s="11"/>
      <c r="O17" s="11"/>
      <c r="P17" s="11"/>
    </row>
    <row r="18" spans="2:16" ht="15.6" thickBot="1" x14ac:dyDescent="0.4">
      <c r="B18" s="31"/>
      <c r="C18" s="73" t="s">
        <v>7</v>
      </c>
      <c r="D18" s="73" t="s">
        <v>16</v>
      </c>
      <c r="E18" s="10">
        <v>5.3380066095444871E-2</v>
      </c>
      <c r="F18" s="10">
        <v>0.10082176998062622</v>
      </c>
      <c r="G18" s="10">
        <v>0.14318249571729758</v>
      </c>
      <c r="H18" s="10">
        <v>0.18099594699573743</v>
      </c>
      <c r="I18" s="10">
        <v>0.21672253622426071</v>
      </c>
      <c r="J18" s="10">
        <v>0.24889609807963767</v>
      </c>
      <c r="K18" s="10">
        <v>0.27727780101431515</v>
      </c>
      <c r="L18" s="32"/>
      <c r="M18" s="11"/>
      <c r="N18" s="11"/>
      <c r="O18" s="11"/>
      <c r="P18" s="11"/>
    </row>
    <row r="19" spans="2:16" ht="15.6" thickBot="1" x14ac:dyDescent="0.4">
      <c r="B19" s="31"/>
      <c r="C19" s="73" t="s">
        <v>7</v>
      </c>
      <c r="D19" s="73" t="s">
        <v>17</v>
      </c>
      <c r="E19" s="10">
        <v>9.4502604476940971E-4</v>
      </c>
      <c r="F19" s="10">
        <v>1.8842863983531736E-3</v>
      </c>
      <c r="G19" s="10">
        <v>2.5934325356401964E-3</v>
      </c>
      <c r="H19" s="10">
        <v>2.6621606457823722E-3</v>
      </c>
      <c r="I19" s="10">
        <v>2.5549539305437349E-3</v>
      </c>
      <c r="J19" s="10">
        <v>2.4437017716684392E-3</v>
      </c>
      <c r="K19" s="10">
        <v>2.3484477820899102E-3</v>
      </c>
      <c r="L19" s="32"/>
      <c r="M19" s="11"/>
      <c r="N19" s="11"/>
      <c r="O19" s="11"/>
      <c r="P19" s="11"/>
    </row>
    <row r="20" spans="2:16" ht="15.6" thickBot="1" x14ac:dyDescent="0.4">
      <c r="B20" s="31"/>
      <c r="C20" s="73" t="s">
        <v>7</v>
      </c>
      <c r="D20" s="73" t="s">
        <v>18</v>
      </c>
      <c r="E20" s="10">
        <v>0.94567282603116953</v>
      </c>
      <c r="F20" s="10">
        <v>0.89728977822074718</v>
      </c>
      <c r="G20" s="10">
        <v>0.85421793149921643</v>
      </c>
      <c r="H20" s="10">
        <v>0.81633393637277762</v>
      </c>
      <c r="I20" s="10">
        <v>0.78071279847067054</v>
      </c>
      <c r="J20" s="10">
        <v>0.748648868118166</v>
      </c>
      <c r="K20" s="10">
        <v>0.72036094383628668</v>
      </c>
      <c r="L20" s="32"/>
      <c r="M20" s="11"/>
      <c r="N20" s="11"/>
      <c r="O20" s="11"/>
      <c r="P20" s="11"/>
    </row>
    <row r="21" spans="2:16" ht="15.6" thickBot="1" x14ac:dyDescent="0.4">
      <c r="B21" s="31"/>
      <c r="C21" s="73" t="s">
        <v>7</v>
      </c>
      <c r="D21" s="73" t="s">
        <v>19</v>
      </c>
      <c r="E21" s="10">
        <v>2.0818286160574612E-6</v>
      </c>
      <c r="F21" s="10">
        <v>4.1654002734458269E-6</v>
      </c>
      <c r="G21" s="10">
        <v>6.1402478459432651E-6</v>
      </c>
      <c r="H21" s="10">
        <v>7.9559857026163898E-6</v>
      </c>
      <c r="I21" s="10">
        <v>9.7113745249567553E-6</v>
      </c>
      <c r="J21" s="10">
        <v>1.1332030527971492E-5</v>
      </c>
      <c r="K21" s="10">
        <v>1.280736730832558E-5</v>
      </c>
      <c r="L21" s="32"/>
      <c r="M21" s="11"/>
      <c r="N21" s="11"/>
      <c r="O21" s="11"/>
      <c r="P21" s="11"/>
    </row>
    <row r="22" spans="2:16" ht="15.6" thickBot="1" x14ac:dyDescent="0.4">
      <c r="B22" s="31"/>
      <c r="C22" s="73" t="s">
        <v>8</v>
      </c>
      <c r="D22" s="73" t="s">
        <v>20</v>
      </c>
      <c r="E22" s="10">
        <v>0.73390169374616898</v>
      </c>
      <c r="F22" s="10">
        <v>0.72934139812749255</v>
      </c>
      <c r="G22" s="10">
        <v>0.72423398469278377</v>
      </c>
      <c r="H22" s="10">
        <v>0.71844627196264876</v>
      </c>
      <c r="I22" s="10">
        <v>0.71213887707150236</v>
      </c>
      <c r="J22" s="10">
        <v>0.70538977962499272</v>
      </c>
      <c r="K22" s="10">
        <v>0.69832085124890575</v>
      </c>
      <c r="L22" s="32"/>
      <c r="M22" s="11"/>
      <c r="N22" s="11"/>
      <c r="O22" s="11"/>
      <c r="P22" s="11"/>
    </row>
    <row r="23" spans="2:16" ht="15.6" thickBot="1" x14ac:dyDescent="0.4">
      <c r="B23" s="31"/>
      <c r="C23" s="73" t="s">
        <v>8</v>
      </c>
      <c r="D23" s="73" t="s">
        <v>21</v>
      </c>
      <c r="E23" s="10">
        <v>0.26609830625383102</v>
      </c>
      <c r="F23" s="10">
        <v>0.27065860187250751</v>
      </c>
      <c r="G23" s="10">
        <v>0.27576601530721623</v>
      </c>
      <c r="H23" s="10">
        <v>0.28155372803735124</v>
      </c>
      <c r="I23" s="10">
        <v>0.28786112292849753</v>
      </c>
      <c r="J23" s="10">
        <v>0.29461022037500734</v>
      </c>
      <c r="K23" s="10">
        <v>0.30167914875109425</v>
      </c>
      <c r="L23" s="32"/>
      <c r="M23" s="11"/>
      <c r="N23" s="11"/>
      <c r="O23" s="11"/>
      <c r="P23" s="11"/>
    </row>
    <row r="24" spans="2:16" ht="15.6" thickBot="1" x14ac:dyDescent="0.4">
      <c r="B24" s="31"/>
      <c r="C24" s="73" t="s">
        <v>9</v>
      </c>
      <c r="D24" s="73" t="s">
        <v>16</v>
      </c>
      <c r="E24" s="10">
        <v>0.2189759598869726</v>
      </c>
      <c r="F24" s="10">
        <v>0.35354279602898014</v>
      </c>
      <c r="G24" s="10">
        <v>0.45238370829084118</v>
      </c>
      <c r="H24" s="10">
        <v>0.51792948391932758</v>
      </c>
      <c r="I24" s="10">
        <v>0.53260393650805171</v>
      </c>
      <c r="J24" s="10">
        <v>0.51383116458488265</v>
      </c>
      <c r="K24" s="10">
        <v>0.49966658300106881</v>
      </c>
      <c r="L24" s="32"/>
      <c r="M24" s="11"/>
      <c r="N24" s="11"/>
      <c r="O24" s="11"/>
      <c r="P24" s="11"/>
    </row>
    <row r="25" spans="2:16" ht="15.6" thickBot="1" x14ac:dyDescent="0.4">
      <c r="B25" s="31"/>
      <c r="C25" s="73" t="s">
        <v>9</v>
      </c>
      <c r="D25" s="73" t="s">
        <v>17</v>
      </c>
      <c r="E25" s="10">
        <v>9.5569568672936814E-4</v>
      </c>
      <c r="F25" s="10">
        <v>1.5080545363299537E-3</v>
      </c>
      <c r="G25" s="10">
        <v>1.2895793874255089E-3</v>
      </c>
      <c r="H25" s="10">
        <v>1.1368040558999502E-3</v>
      </c>
      <c r="I25" s="10">
        <v>1.1024240206364698E-3</v>
      </c>
      <c r="J25" s="10">
        <v>1.1415935441854797E-3</v>
      </c>
      <c r="K25" s="10">
        <v>1.1754069572234027E-3</v>
      </c>
      <c r="L25" s="32"/>
      <c r="M25" s="11"/>
      <c r="N25" s="11"/>
      <c r="O25" s="11"/>
      <c r="P25" s="11"/>
    </row>
    <row r="26" spans="2:16" ht="15.6" thickBot="1" x14ac:dyDescent="0.4">
      <c r="B26" s="31"/>
      <c r="C26" s="73" t="s">
        <v>9</v>
      </c>
      <c r="D26" s="73" t="s">
        <v>18</v>
      </c>
      <c r="E26" s="10">
        <v>0.77593217673707016</v>
      </c>
      <c r="F26" s="10">
        <v>0.64082485725153937</v>
      </c>
      <c r="G26" s="10">
        <v>0.54221953017039348</v>
      </c>
      <c r="H26" s="10">
        <v>0.47685913578134836</v>
      </c>
      <c r="I26" s="10">
        <v>0.46226898462893062</v>
      </c>
      <c r="J26" s="10">
        <v>0.48108445700886793</v>
      </c>
      <c r="K26" s="10">
        <v>0.49535097904168818</v>
      </c>
      <c r="L26" s="32"/>
      <c r="M26" s="11"/>
      <c r="N26" s="11"/>
      <c r="O26" s="11"/>
      <c r="P26" s="11"/>
    </row>
    <row r="27" spans="2:16" ht="15.6" thickBot="1" x14ac:dyDescent="0.4">
      <c r="B27" s="31"/>
      <c r="C27" s="73" t="s">
        <v>9</v>
      </c>
      <c r="D27" s="73" t="s">
        <v>19</v>
      </c>
      <c r="E27" s="10">
        <v>4.1361676892278758E-3</v>
      </c>
      <c r="F27" s="10">
        <v>4.1242921831506118E-3</v>
      </c>
      <c r="G27" s="10">
        <v>4.1071821513398044E-3</v>
      </c>
      <c r="H27" s="10">
        <v>4.0745762434240751E-3</v>
      </c>
      <c r="I27" s="10">
        <v>4.0246548423810364E-3</v>
      </c>
      <c r="J27" s="10">
        <v>3.9427848620639432E-3</v>
      </c>
      <c r="K27" s="10">
        <v>3.8070310000196147E-3</v>
      </c>
      <c r="L27" s="32"/>
      <c r="M27" s="11"/>
      <c r="N27" s="11"/>
      <c r="O27" s="11"/>
      <c r="P27" s="11"/>
    </row>
    <row r="28" spans="2:16" ht="15.6" thickBot="1" x14ac:dyDescent="0.4">
      <c r="B28" s="31"/>
      <c r="C28" s="73" t="s">
        <v>10</v>
      </c>
      <c r="D28" s="73" t="s">
        <v>16</v>
      </c>
      <c r="E28" s="10">
        <v>3.9912704354307015E-2</v>
      </c>
      <c r="F28" s="10">
        <v>4.1491244179558726E-2</v>
      </c>
      <c r="G28" s="10">
        <v>4.2268062850193563E-2</v>
      </c>
      <c r="H28" s="10">
        <v>3.9859839101476432E-2</v>
      </c>
      <c r="I28" s="10">
        <v>3.8749463084092578E-2</v>
      </c>
      <c r="J28" s="10">
        <v>3.8930038307488209E-2</v>
      </c>
      <c r="K28" s="10">
        <v>3.8814346191713346E-2</v>
      </c>
      <c r="L28" s="32"/>
      <c r="M28" s="11"/>
      <c r="N28" s="11"/>
      <c r="O28" s="11"/>
      <c r="P28" s="11"/>
    </row>
    <row r="29" spans="2:16" ht="15.6" thickBot="1" x14ac:dyDescent="0.4">
      <c r="B29" s="31"/>
      <c r="C29" s="73" t="s">
        <v>10</v>
      </c>
      <c r="D29" s="73" t="s">
        <v>17</v>
      </c>
      <c r="E29" s="10">
        <v>0.56282012548510196</v>
      </c>
      <c r="F29" s="10">
        <v>0.26054192253104164</v>
      </c>
      <c r="G29" s="10">
        <v>5.6689144756865165E-2</v>
      </c>
      <c r="H29" s="10">
        <v>4.1402038268570612E-2</v>
      </c>
      <c r="I29" s="10">
        <v>4.2181006779246875E-2</v>
      </c>
      <c r="J29" s="10">
        <v>4.1635498101285459E-2</v>
      </c>
      <c r="K29" s="10">
        <v>4.1821896341130468E-2</v>
      </c>
      <c r="L29" s="32"/>
      <c r="M29" s="11"/>
      <c r="N29" s="11"/>
      <c r="O29" s="11"/>
      <c r="P29" s="11"/>
    </row>
    <row r="30" spans="2:16" ht="15.6" thickBot="1" x14ac:dyDescent="0.4">
      <c r="B30" s="31"/>
      <c r="C30" s="73" t="s">
        <v>10</v>
      </c>
      <c r="D30" s="73" t="s">
        <v>18</v>
      </c>
      <c r="E30" s="10">
        <v>0.39725646063730902</v>
      </c>
      <c r="F30" s="10">
        <v>0.69794518739919476</v>
      </c>
      <c r="G30" s="10">
        <v>0.90100842023448824</v>
      </c>
      <c r="H30" s="10">
        <v>0.9186926768107786</v>
      </c>
      <c r="I30" s="10">
        <v>0.91901241259867794</v>
      </c>
      <c r="J30" s="10">
        <v>0.91936605872328681</v>
      </c>
      <c r="K30" s="10">
        <v>0.91928463019588447</v>
      </c>
      <c r="L30" s="32"/>
      <c r="M30" s="11"/>
      <c r="N30" s="11"/>
      <c r="O30" s="11"/>
      <c r="P30" s="11"/>
    </row>
    <row r="31" spans="2:16" ht="15.6" thickBot="1" x14ac:dyDescent="0.4">
      <c r="B31" s="31"/>
      <c r="C31" s="73" t="s">
        <v>10</v>
      </c>
      <c r="D31" s="73" t="s">
        <v>19</v>
      </c>
      <c r="E31" s="10">
        <v>1.0709523282054119E-5</v>
      </c>
      <c r="F31" s="10">
        <v>2.1645890204751887E-5</v>
      </c>
      <c r="G31" s="10">
        <v>3.4372158453044518E-5</v>
      </c>
      <c r="H31" s="10">
        <v>4.544581917439458E-5</v>
      </c>
      <c r="I31" s="10">
        <v>5.7117537982503823E-5</v>
      </c>
      <c r="J31" s="10">
        <v>6.8404867939577595E-5</v>
      </c>
      <c r="K31" s="10">
        <v>7.9127271271798241E-5</v>
      </c>
      <c r="L31" s="32"/>
      <c r="M31" s="11"/>
      <c r="N31" s="11"/>
      <c r="O31" s="11"/>
      <c r="P31" s="11"/>
    </row>
    <row r="32" spans="2:16" ht="15.6" thickBot="1" x14ac:dyDescent="0.4">
      <c r="B32" s="31"/>
      <c r="C32" s="73" t="s">
        <v>11</v>
      </c>
      <c r="D32" s="73" t="s">
        <v>16</v>
      </c>
      <c r="E32" s="10">
        <v>0.18127603930342315</v>
      </c>
      <c r="F32" s="10">
        <v>0.17123158795642807</v>
      </c>
      <c r="G32" s="10">
        <v>0.15570934272107084</v>
      </c>
      <c r="H32" s="10">
        <v>0.13430650944753286</v>
      </c>
      <c r="I32" s="10">
        <v>0.10701499111845718</v>
      </c>
      <c r="J32" s="10">
        <v>7.9357352222852132E-2</v>
      </c>
      <c r="K32" s="10">
        <v>6.0497121520187248E-2</v>
      </c>
      <c r="L32" s="32"/>
      <c r="M32" s="11"/>
      <c r="N32" s="11"/>
      <c r="O32" s="11"/>
      <c r="P32" s="11"/>
    </row>
    <row r="33" spans="2:16" ht="15.6" thickBot="1" x14ac:dyDescent="0.4">
      <c r="B33" s="31"/>
      <c r="C33" s="73" t="s">
        <v>11</v>
      </c>
      <c r="D33" s="73" t="s">
        <v>17</v>
      </c>
      <c r="E33" s="10">
        <v>0.53370861360478938</v>
      </c>
      <c r="F33" s="10">
        <v>0.35790128087971879</v>
      </c>
      <c r="G33" s="10">
        <v>0.18980452626818514</v>
      </c>
      <c r="H33" s="10">
        <v>6.6206535671228417E-2</v>
      </c>
      <c r="I33" s="10">
        <v>2.681505958813132E-2</v>
      </c>
      <c r="J33" s="10">
        <v>2.5661060024768676E-2</v>
      </c>
      <c r="K33" s="10">
        <v>2.6675144568836372E-2</v>
      </c>
      <c r="L33" s="32"/>
      <c r="M33" s="11"/>
      <c r="N33" s="11"/>
      <c r="O33" s="11"/>
      <c r="P33" s="11"/>
    </row>
    <row r="34" spans="2:16" ht="15.6" thickBot="1" x14ac:dyDescent="0.4">
      <c r="B34" s="31"/>
      <c r="C34" s="73" t="s">
        <v>11</v>
      </c>
      <c r="D34" s="73" t="s">
        <v>18</v>
      </c>
      <c r="E34" s="10">
        <v>0.28499536722220858</v>
      </c>
      <c r="F34" s="10">
        <v>0.47082690774155128</v>
      </c>
      <c r="G34" s="10">
        <v>0.6544242187730821</v>
      </c>
      <c r="H34" s="10">
        <v>0.79939921576589035</v>
      </c>
      <c r="I34" s="10">
        <v>0.8660570402843456</v>
      </c>
      <c r="J34" s="10">
        <v>0.89484575273003719</v>
      </c>
      <c r="K34" s="10">
        <v>0.91266809090153689</v>
      </c>
      <c r="L34" s="32"/>
      <c r="M34" s="11"/>
      <c r="N34" s="11"/>
      <c r="O34" s="11"/>
      <c r="P34" s="11"/>
    </row>
    <row r="35" spans="2:16" ht="15.6" thickBot="1" x14ac:dyDescent="0.4">
      <c r="B35" s="31"/>
      <c r="C35" s="73" t="s">
        <v>11</v>
      </c>
      <c r="D35" s="73" t="s">
        <v>19</v>
      </c>
      <c r="E35" s="10">
        <v>1.9979869578913115E-5</v>
      </c>
      <c r="F35" s="10">
        <v>4.0223422301902924E-5</v>
      </c>
      <c r="G35" s="10">
        <v>6.1912237662013807E-5</v>
      </c>
      <c r="H35" s="10">
        <v>8.7739115348338474E-5</v>
      </c>
      <c r="I35" s="10">
        <v>1.1290900906577088E-4</v>
      </c>
      <c r="J35" s="10">
        <v>1.3583502234191581E-4</v>
      </c>
      <c r="K35" s="10">
        <v>1.5964300943957928E-4</v>
      </c>
      <c r="L35" s="32"/>
      <c r="M35" s="11"/>
      <c r="N35" s="11"/>
      <c r="O35" s="11"/>
      <c r="P35" s="11"/>
    </row>
    <row r="36" spans="2:16" ht="15.6" thickBot="1" x14ac:dyDescent="0.4">
      <c r="B36" s="31"/>
      <c r="C36" s="73" t="s">
        <v>12</v>
      </c>
      <c r="D36" s="73" t="s">
        <v>16</v>
      </c>
      <c r="E36" s="10">
        <v>5.1599924494479921E-2</v>
      </c>
      <c r="F36" s="10">
        <v>9.3734326276589966E-2</v>
      </c>
      <c r="G36" s="10">
        <v>0.1320909043957966</v>
      </c>
      <c r="H36" s="10">
        <v>0.1683413714547746</v>
      </c>
      <c r="I36" s="10">
        <v>0.19995138042651764</v>
      </c>
      <c r="J36" s="10">
        <v>0.22531224187784066</v>
      </c>
      <c r="K36" s="10">
        <v>0.24098984202370391</v>
      </c>
      <c r="L36" s="32"/>
      <c r="M36" s="11"/>
      <c r="N36" s="11"/>
      <c r="O36" s="11"/>
      <c r="P36" s="11"/>
    </row>
    <row r="37" spans="2:16" ht="15.6" thickBot="1" x14ac:dyDescent="0.4">
      <c r="B37" s="31"/>
      <c r="C37" s="73" t="s">
        <v>12</v>
      </c>
      <c r="D37" s="73" t="s">
        <v>17</v>
      </c>
      <c r="E37" s="10">
        <v>1.9152277590072462E-3</v>
      </c>
      <c r="F37" s="10">
        <v>3.7652515273185554E-3</v>
      </c>
      <c r="G37" s="10">
        <v>4.2740157107278151E-3</v>
      </c>
      <c r="H37" s="10">
        <v>4.1055277240322745E-3</v>
      </c>
      <c r="I37" s="10">
        <v>3.9411452714263025E-3</v>
      </c>
      <c r="J37" s="10">
        <v>3.8180710629184219E-3</v>
      </c>
      <c r="K37" s="10">
        <v>3.7341515841195997E-3</v>
      </c>
      <c r="L37" s="32"/>
      <c r="M37" s="11"/>
      <c r="N37" s="11"/>
      <c r="O37" s="11"/>
      <c r="P37" s="11"/>
    </row>
    <row r="38" spans="2:16" ht="15.6" thickBot="1" x14ac:dyDescent="0.4">
      <c r="B38" s="31"/>
      <c r="C38" s="73" t="s">
        <v>12</v>
      </c>
      <c r="D38" s="73" t="s">
        <v>18</v>
      </c>
      <c r="E38" s="10">
        <v>0.94648484774651287</v>
      </c>
      <c r="F38" s="10">
        <v>0.9025004221960915</v>
      </c>
      <c r="G38" s="10">
        <v>0.86363507989347565</v>
      </c>
      <c r="H38" s="10">
        <v>0.82755310082119304</v>
      </c>
      <c r="I38" s="10">
        <v>0.79610747430205608</v>
      </c>
      <c r="J38" s="10">
        <v>0.77086968705924097</v>
      </c>
      <c r="K38" s="10">
        <v>0.75527600639217651</v>
      </c>
      <c r="L38" s="32"/>
      <c r="M38" s="11"/>
      <c r="N38" s="11"/>
      <c r="O38" s="11"/>
      <c r="P38" s="11"/>
    </row>
    <row r="39" spans="2:16" ht="15.6" thickBot="1" x14ac:dyDescent="0.4">
      <c r="B39" s="34"/>
      <c r="C39" s="33"/>
      <c r="D39" s="33"/>
      <c r="E39" s="33"/>
      <c r="F39" s="33"/>
      <c r="G39" s="33"/>
      <c r="H39" s="33"/>
      <c r="I39" s="33"/>
      <c r="J39" s="33"/>
      <c r="K39" s="33"/>
      <c r="L39" s="35"/>
    </row>
  </sheetData>
  <mergeCells count="3">
    <mergeCell ref="C3:K3"/>
    <mergeCell ref="C4:K4"/>
    <mergeCell ref="C6:K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Energy Efficiency; 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A35D0DE854201A4B9F2C77A640E1971C" ma:contentTypeVersion="4" ma:contentTypeDescription="BPA Documents that do not have a specific content type defined." ma:contentTypeScope="" ma:versionID="ce56fd9af93f6e235f93be811bb7740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9915129c55da71ab935bba9ed34f442a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520B8-ED27-4982-9F22-06AB4061AF9C}"/>
</file>

<file path=customXml/itemProps2.xml><?xml version="1.0" encoding="utf-8"?>
<ds:datastoreItem xmlns:ds="http://schemas.openxmlformats.org/officeDocument/2006/customXml" ds:itemID="{298B4513-A313-4702-8165-62DD86EF93FC}"/>
</file>

<file path=customXml/itemProps3.xml><?xml version="1.0" encoding="utf-8"?>
<ds:datastoreItem xmlns:ds="http://schemas.openxmlformats.org/officeDocument/2006/customXml" ds:itemID="{D3306E64-C222-4E7D-B69A-28675478A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Table of Contents</vt:lpstr>
      <vt:lpstr>Analytica Results Location</vt:lpstr>
      <vt:lpstr>Table 1</vt:lpstr>
      <vt:lpstr>Table 1a</vt:lpstr>
      <vt:lpstr>Table 1b</vt:lpstr>
      <vt:lpstr>Table 2</vt:lpstr>
      <vt:lpstr>Table 2a</vt:lpstr>
      <vt:lpstr>Table 2b</vt:lpstr>
      <vt:lpstr>Table 3</vt:lpstr>
      <vt:lpstr>Table 4</vt:lpstr>
      <vt:lpstr>Table 4a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</vt:vector>
  </TitlesOfParts>
  <Company>Navigant Consulting,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2010-2015_Model_Results</dc:title>
  <dc:creator>Julie Penning</dc:creator>
  <dc:description/>
  <cp:lastModifiedBy>Laura Tabor</cp:lastModifiedBy>
  <dcterms:created xsi:type="dcterms:W3CDTF">2016-08-05T21:09:07Z</dcterms:created>
  <dcterms:modified xsi:type="dcterms:W3CDTF">2017-02-27T23:59:42Z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0x010100404842DB1C82EF43A906826C7ABE80A90400A35D0DE854201A4B9F2C77A640E1971C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51800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